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10" yWindow="65311" windowWidth="15480" windowHeight="11640" activeTab="0"/>
  </bookViews>
  <sheets>
    <sheet name="INDICE DEGLI ALLEGATI" sheetId="1" r:id="rId1"/>
    <sheet name="C1 offerta prest. ordinarie" sheetId="2" r:id="rId2"/>
    <sheet name="C2 offerta prest. a richiesta" sheetId="3" r:id="rId3"/>
    <sheet name="C3 riepilogo offerta economica" sheetId="4" r:id="rId4"/>
    <sheet name="C4 offerta ore" sheetId="5" r:id="rId5"/>
    <sheet name="C5 analisi prezzo" sheetId="6" r:id="rId6"/>
    <sheet name="C6 superfici set-giu" sheetId="7" r:id="rId7"/>
    <sheet name="C7 superfici luglio" sheetId="8" r:id="rId8"/>
    <sheet name="C7 superfici agosto" sheetId="9" r:id="rId9"/>
  </sheets>
  <definedNames>
    <definedName name="_xlnm.Print_Titles" localSheetId="6">'C6 superfici set-giu'!$3:$5</definedName>
    <definedName name="_xlnm.Print_Titles" localSheetId="8">'C7 superfici agosto'!$2:$5</definedName>
    <definedName name="_xlnm.Print_Titles" localSheetId="7">'C7 superfici luglio'!$2:$5</definedName>
  </definedNames>
  <calcPr fullCalcOnLoad="1" fullPrecision="0"/>
</workbook>
</file>

<file path=xl/sharedStrings.xml><?xml version="1.0" encoding="utf-8"?>
<sst xmlns="http://schemas.openxmlformats.org/spreadsheetml/2006/main" count="710" uniqueCount="165">
  <si>
    <t>Tipologie</t>
  </si>
  <si>
    <t>Istituzioni Scolastiche</t>
  </si>
  <si>
    <t>aule, atri corridoi e laboratori</t>
  </si>
  <si>
    <t>biblioteche e auditorium</t>
  </si>
  <si>
    <t>uffici e sale riunioni</t>
  </si>
  <si>
    <t>palestre</t>
  </si>
  <si>
    <t>depositi e archivi</t>
  </si>
  <si>
    <t xml:space="preserve">aree esterne </t>
  </si>
  <si>
    <t>mq</t>
  </si>
  <si>
    <t>I.C. Altipiano</t>
  </si>
  <si>
    <t>I.C. Valmaura</t>
  </si>
  <si>
    <t>I.C. Via Commerciale</t>
  </si>
  <si>
    <t>I.C. Divisione Julia</t>
  </si>
  <si>
    <t>I.C. Campi Elisi</t>
  </si>
  <si>
    <t>I.C. Bergamas</t>
  </si>
  <si>
    <t>I.C. Iqbal Masih</t>
  </si>
  <si>
    <t>I.C. San Giovanni</t>
  </si>
  <si>
    <t>I.C. Roli</t>
  </si>
  <si>
    <t>D.D. 2° Circolo</t>
  </si>
  <si>
    <t>D.D. San Dorligo</t>
  </si>
  <si>
    <t>D.D. San Giovanni</t>
  </si>
  <si>
    <t>D.D. Villa Opicina</t>
  </si>
  <si>
    <t>D.D. San Giacomo</t>
  </si>
  <si>
    <t>I.C. Comeglians</t>
  </si>
  <si>
    <t>D.D. Pasian di Prato</t>
  </si>
  <si>
    <t>L.S. Oberdan</t>
  </si>
  <si>
    <t>succ. v. Besenghi</t>
  </si>
  <si>
    <t>L.S. Galilei</t>
  </si>
  <si>
    <t>succ. v. Ginnastica</t>
  </si>
  <si>
    <t>succ. ex "Palutan"</t>
  </si>
  <si>
    <t>I.T.G. Max Fabiani</t>
  </si>
  <si>
    <t>I.Mag. Carducci</t>
  </si>
  <si>
    <t>L.S. Preseren</t>
  </si>
  <si>
    <t>I.Mag. Slomsek</t>
  </si>
  <si>
    <t>I.T. Ziga Zois</t>
  </si>
  <si>
    <t>Euro/(mq*mese)</t>
  </si>
  <si>
    <t>Euro</t>
  </si>
  <si>
    <t>Euro/ora</t>
  </si>
  <si>
    <t xml:space="preserve">Prezzo annuo complessivo per tutte le Istituzioni Scolastiche per le prestazioni ordinarie </t>
  </si>
  <si>
    <t>Prezzo a base d'asta</t>
  </si>
  <si>
    <t>Ribasso offerto</t>
  </si>
  <si>
    <t xml:space="preserve">Totale prezzo offerto </t>
  </si>
  <si>
    <t xml:space="preserve"> livello</t>
  </si>
  <si>
    <t>numero di persone impiegate</t>
  </si>
  <si>
    <t>Analisi della composizione del prezzo annuo complessivo per tutte le scuole per le prestazioni ordinarie</t>
  </si>
  <si>
    <t xml:space="preserve">Differenza da azzerare </t>
  </si>
  <si>
    <t>servizi igienici</t>
  </si>
  <si>
    <t>refettori, sale mensa</t>
  </si>
  <si>
    <t xml:space="preserve"> servizi igienici</t>
  </si>
  <si>
    <t>scuole/plessi</t>
  </si>
  <si>
    <t>Sede</t>
  </si>
  <si>
    <t>Dettaglio delle superfici da pulire nel mese di agosto</t>
  </si>
  <si>
    <t>Dettaglio delle superfici da pulire nei mesi da settembre a giugno compresi</t>
  </si>
  <si>
    <t>Dettaglio delle superfici da pulire nel mese di luglio</t>
  </si>
  <si>
    <t xml:space="preserve">Totale delle superfici da pulire nell'anno  </t>
  </si>
  <si>
    <t>(Superfici da pulire nei mesi da settembre a giugno x 10 + Superfici da pulire nel mese di luglio + Superfici da pulire nel mese di agosto)</t>
  </si>
  <si>
    <t>Totali</t>
  </si>
  <si>
    <t>Prezzi unitari a base d'asta relativi alle categorie di destinazione d'uso</t>
  </si>
  <si>
    <t>Prezzi unitari offerti relativi alle categorie di destinazione d'uso</t>
  </si>
  <si>
    <t>TOTALI</t>
  </si>
  <si>
    <t>IMPORTO TOTALE ANNUO OFFERTO PRESTAZIONI ORDINARIE</t>
  </si>
  <si>
    <t>IMPORTO TOTALE ANNUO OFFERTO PRESTAZIONI A RICHIESTA</t>
  </si>
  <si>
    <t>IMPORTO TOTALE ANNUALE OFFERTO PER SCUOLA</t>
  </si>
  <si>
    <t>quantità ore/anno</t>
  </si>
  <si>
    <t>Importo totale annuo offerto per Istituzione Scolastica</t>
  </si>
  <si>
    <t>Importo annuo complessivo per tutte le Istituzioni Scolastiche per le prestazioni ordinarie</t>
  </si>
  <si>
    <t>Importo annuo complessivo per tutte le Istituzioni Scolastiche per le prestazioni a richiesta</t>
  </si>
  <si>
    <t>Importo totale annuo</t>
  </si>
  <si>
    <t>durata contratto anni:</t>
  </si>
  <si>
    <t>costo orario (Euro/ora)</t>
  </si>
  <si>
    <t>importo annuo (Euro)</t>
  </si>
  <si>
    <t>ore di lavoro anno (ore)</t>
  </si>
  <si>
    <t>costo del personale impiegato nelle scuole (addetti di pulizia, addetti al coordinamento ed al controllo della qualità del servizio)</t>
  </si>
  <si>
    <t>spese per materiali di consumo</t>
  </si>
  <si>
    <t>ammortamenti di macchinari ed attrezzature</t>
  </si>
  <si>
    <t>spese per la sicurezza</t>
  </si>
  <si>
    <t xml:space="preserve">spese generali aziendali (compreso il personale amministrativo e direttivo) </t>
  </si>
  <si>
    <t>margine  lordo dell’azienda</t>
  </si>
  <si>
    <t>Voci</t>
  </si>
  <si>
    <t>N.</t>
  </si>
  <si>
    <t>costo annuo (Euro)</t>
  </si>
  <si>
    <t>mq * mesi</t>
  </si>
  <si>
    <r>
      <t xml:space="preserve">Prezzo unitario offerto Euro/ora </t>
    </r>
    <r>
      <rPr>
        <sz val="12"/>
        <color indexed="10"/>
        <rFont val="Arial"/>
        <family val="2"/>
      </rPr>
      <t>(digitare cifra intera e due decimali es. 18,10)</t>
    </r>
  </si>
  <si>
    <t>ore/anno</t>
  </si>
  <si>
    <r>
      <t>Ribasso percentuale offerto</t>
    </r>
    <r>
      <rPr>
        <b/>
        <sz val="14"/>
        <color indexed="10"/>
        <rFont val="Arial"/>
        <family val="2"/>
      </rPr>
      <t xml:space="preserve"> </t>
    </r>
    <r>
      <rPr>
        <sz val="12"/>
        <color indexed="10"/>
        <rFont val="Arial"/>
        <family val="2"/>
      </rPr>
      <t>(digitare cifra intera e due decimali es. 2,34)</t>
    </r>
    <r>
      <rPr>
        <sz val="14"/>
        <color indexed="10"/>
        <rFont val="Arial"/>
        <family val="2"/>
      </rPr>
      <t>:</t>
    </r>
  </si>
  <si>
    <t>TOTALE</t>
  </si>
  <si>
    <t>Differenza da azzerare</t>
  </si>
  <si>
    <t>percentuale</t>
  </si>
  <si>
    <t>Ore annuali offerte per prestazioni ordinarie per tutte istituzioni scolastiche</t>
  </si>
  <si>
    <t>Totale</t>
  </si>
  <si>
    <t>Ore di lavoro offerte per l'esecuzione delle prestazioni ordinarie.</t>
  </si>
  <si>
    <t>Riepilogo dell'offerta economica</t>
  </si>
  <si>
    <t>luogo e data</t>
  </si>
  <si>
    <r>
      <t xml:space="preserve">                            </t>
    </r>
    <r>
      <rPr>
        <b/>
        <i/>
        <sz val="12"/>
        <rFont val="Arial"/>
        <family val="2"/>
      </rPr>
      <t xml:space="preserve">    luogo e data                                                                                       timbro e firma</t>
    </r>
  </si>
  <si>
    <t>timbro e firma</t>
  </si>
  <si>
    <t xml:space="preserve">infanzia "Rutteri" </t>
  </si>
  <si>
    <t>infanzia "Fraulini A</t>
  </si>
  <si>
    <t>infanzia "Fraulini B"</t>
  </si>
  <si>
    <t xml:space="preserve">infanzia "Don Marzari" </t>
  </si>
  <si>
    <t xml:space="preserve">infanzia "Prosecco" </t>
  </si>
  <si>
    <t>infanzia "Munari"</t>
  </si>
  <si>
    <t>infanzia "J Piaget"</t>
  </si>
  <si>
    <t>infanzia "Manna"</t>
  </si>
  <si>
    <t>infanzia "Tomizza"</t>
  </si>
  <si>
    <t>infanzia "Miela Reina"</t>
  </si>
  <si>
    <t>primaria "Dardi"</t>
  </si>
  <si>
    <t>primaria"E.de Morpurgo"</t>
  </si>
  <si>
    <t>infanzia "Laghi"</t>
  </si>
  <si>
    <t>infanzia "Melara"</t>
  </si>
  <si>
    <t>primarria "Mauro"</t>
  </si>
  <si>
    <t>primaria "Suvich"</t>
  </si>
  <si>
    <t>primaria "Filzi-Grego"</t>
  </si>
  <si>
    <t>infanzia di via "Kandler"</t>
  </si>
  <si>
    <t>infanzia  "Filzi-Grego"</t>
  </si>
  <si>
    <t>infanzia "Domio"</t>
  </si>
  <si>
    <t>infanzia "Dolina"</t>
  </si>
  <si>
    <t>infanzia "Bagnoli"</t>
  </si>
  <si>
    <t>infanzia "Altura"</t>
  </si>
  <si>
    <t>primaria "Pacifico" Bagnoli</t>
  </si>
  <si>
    <t>primaria "Pacifico" Dolina</t>
  </si>
  <si>
    <t>primaria "A. Frank" Domio</t>
  </si>
  <si>
    <t>infanzia "Duca D'Aosta"</t>
  </si>
  <si>
    <t>infanzia di "via Colonna"</t>
  </si>
  <si>
    <t>primaria "Nazario Sauro"</t>
  </si>
  <si>
    <t>primaria Bagnoli</t>
  </si>
  <si>
    <t>primaria S. Antonio</t>
  </si>
  <si>
    <t>primaria Domio</t>
  </si>
  <si>
    <t>infanzia S. Giuseppe</t>
  </si>
  <si>
    <t>primaria Dolina</t>
  </si>
  <si>
    <t>infanzia Bagnoli</t>
  </si>
  <si>
    <t>infanzia Dolina</t>
  </si>
  <si>
    <t>infanzia "Barcola"</t>
  </si>
  <si>
    <t>primaria "Zupancic"</t>
  </si>
  <si>
    <t>infanzia "Longera"</t>
  </si>
  <si>
    <t>infanzia "Opicina"</t>
  </si>
  <si>
    <t>infanzia "Basovizza"</t>
  </si>
  <si>
    <t>infanzia "Trebiciano"</t>
  </si>
  <si>
    <t>infanzia "Prosecco"</t>
  </si>
  <si>
    <t>infanzia "S.Croce"</t>
  </si>
  <si>
    <t>infanzia "Jakob Ukmar"</t>
  </si>
  <si>
    <t>infanzia di Servola</t>
  </si>
  <si>
    <t>infanzia di S.Giacomo</t>
  </si>
  <si>
    <t>infanzia via Roma</t>
  </si>
  <si>
    <t>primaria Pasian di Prato</t>
  </si>
  <si>
    <t>primaria Passons</t>
  </si>
  <si>
    <t>primaria. Colloredo</t>
  </si>
  <si>
    <t>primaria Martignacco</t>
  </si>
  <si>
    <t>infanzia Nogaredo</t>
  </si>
  <si>
    <t>succ. Pzz.le Canestrini</t>
  </si>
  <si>
    <t>Allegato C.1</t>
  </si>
  <si>
    <t>Offerta Prestazioni Ordinarie (da compilare, sottoscrivere  e inserire in BUSTA C)</t>
  </si>
  <si>
    <t>Allegato C.2</t>
  </si>
  <si>
    <t>Offerta Prestazioni a Richiesta (da compilare, sottoscrivere e inserire in BUSTA C)</t>
  </si>
  <si>
    <t>Allegato C.3</t>
  </si>
  <si>
    <t>Riepilogo Offerta Economica (da compilare, sottoscrivere e inserire in BUSTA C)</t>
  </si>
  <si>
    <t>Allegato C.4</t>
  </si>
  <si>
    <t>Offerta Ore (da compilare, sottoscrivere  e inserire in BUSTA C)</t>
  </si>
  <si>
    <t>Allegato C.5</t>
  </si>
  <si>
    <t>Analisi del prezzo (da compilare, sottoscrivere  e inserire in BUSTA C)</t>
  </si>
  <si>
    <t>Allegato C.6</t>
  </si>
  <si>
    <t>Superfici settembre-giugno (ha valore informativo e non occorre inserirlo nella documentazione di gara)</t>
  </si>
  <si>
    <t>Allegato C.7</t>
  </si>
  <si>
    <t>Superfici luglio(ha valore informativo e non occorre inserirlo nella documentazione di gara)</t>
  </si>
  <si>
    <t>Superfici agosto (ha valore informativo e non occorre inserirlo nella documentazione di gara)</t>
  </si>
  <si>
    <t>INDICE DEGLI ALLEGATI RELATIVI ALL' OFFERTA ECONOMICA</t>
  </si>
</sst>
</file>

<file path=xl/styles.xml><?xml version="1.0" encoding="utf-8"?>
<styleSheet xmlns="http://schemas.openxmlformats.org/spreadsheetml/2006/main">
  <numFmts count="26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_-* #,##0.000_-;\-* #,##0.000_-;_-* &quot;-&quot;??_-;_-@_-"/>
    <numFmt numFmtId="174" formatCode="_-* #,##0.0000_-;\-* #,##0.0000_-;_-* &quot;-&quot;??_-;_-@_-"/>
    <numFmt numFmtId="175" formatCode="_-* #,##0.0_-;\-* #,##0.0_-;_-* &quot;-&quot;??_-;_-@_-"/>
    <numFmt numFmtId="176" formatCode="_-* #,##0_-;\-* #,##0_-;_-* &quot;-&quot;??_-;_-@_-"/>
    <numFmt numFmtId="177" formatCode="0.0%"/>
    <numFmt numFmtId="178" formatCode="0.0000"/>
    <numFmt numFmtId="179" formatCode="0.000"/>
    <numFmt numFmtId="180" formatCode="#,##0_ ;\-#,##0\ "/>
    <numFmt numFmtId="181" formatCode="[$€-2]\ #.##000_);[Red]\([$€-2]\ #.##000\)"/>
  </numFmts>
  <fonts count="2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6"/>
      <color indexed="10"/>
      <name val="Arial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sz val="12"/>
      <name val="Times New Roman"/>
      <family val="1"/>
    </font>
    <font>
      <b/>
      <sz val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/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/>
      <top>
        <color indexed="63"/>
      </top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/>
      <top>
        <color indexed="6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/>
      <bottom style="thin"/>
    </border>
    <border>
      <left style="thin"/>
      <right style="thin">
        <color indexed="23"/>
      </right>
      <top style="thin">
        <color indexed="2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1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/>
    </xf>
    <xf numFmtId="43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 wrapText="1"/>
    </xf>
    <xf numFmtId="4" fontId="0" fillId="0" borderId="0" xfId="0" applyNumberForma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4" fontId="0" fillId="0" borderId="0" xfId="0" applyNumberFormat="1" applyFill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Alignment="1">
      <alignment horizontal="center"/>
    </xf>
    <xf numFmtId="169" fontId="0" fillId="2" borderId="0" xfId="0" applyNumberFormat="1" applyFont="1" applyFill="1" applyBorder="1" applyAlignment="1">
      <alignment/>
    </xf>
    <xf numFmtId="169" fontId="8" fillId="0" borderId="1" xfId="0" applyNumberFormat="1" applyFont="1" applyFill="1" applyBorder="1" applyAlignment="1" applyProtection="1">
      <alignment vertical="center"/>
      <protection locked="0"/>
    </xf>
    <xf numFmtId="43" fontId="0" fillId="2" borderId="0" xfId="0" applyNumberFormat="1" applyFont="1" applyFill="1" applyBorder="1" applyAlignment="1">
      <alignment/>
    </xf>
    <xf numFmtId="0" fontId="0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justify" vertical="center"/>
    </xf>
    <xf numFmtId="0" fontId="0" fillId="2" borderId="0" xfId="0" applyFont="1" applyFill="1" applyBorder="1" applyAlignment="1">
      <alignment horizontal="center" wrapText="1"/>
    </xf>
    <xf numFmtId="0" fontId="0" fillId="2" borderId="0" xfId="0" applyFill="1" applyBorder="1" applyAlignment="1">
      <alignment vertical="center"/>
    </xf>
    <xf numFmtId="0" fontId="3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right" vertical="center"/>
    </xf>
    <xf numFmtId="43" fontId="0" fillId="2" borderId="0" xfId="0" applyNumberFormat="1" applyFont="1" applyFill="1" applyBorder="1" applyAlignment="1">
      <alignment horizontal="right"/>
    </xf>
    <xf numFmtId="0" fontId="0" fillId="2" borderId="0" xfId="0" applyFill="1" applyBorder="1" applyAlignment="1">
      <alignment/>
    </xf>
    <xf numFmtId="180" fontId="0" fillId="2" borderId="0" xfId="0" applyNumberFormat="1" applyFont="1" applyFill="1" applyBorder="1" applyAlignment="1">
      <alignment/>
    </xf>
    <xf numFmtId="180" fontId="0" fillId="2" borderId="0" xfId="0" applyNumberFormat="1" applyFont="1" applyFill="1" applyBorder="1" applyAlignment="1">
      <alignment horizontal="right" vertical="center"/>
    </xf>
    <xf numFmtId="169" fontId="4" fillId="2" borderId="2" xfId="0" applyNumberFormat="1" applyFont="1" applyFill="1" applyBorder="1" applyAlignment="1">
      <alignment vertical="center"/>
    </xf>
    <xf numFmtId="169" fontId="4" fillId="2" borderId="3" xfId="0" applyNumberFormat="1" applyFont="1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169" fontId="10" fillId="2" borderId="1" xfId="0" applyNumberFormat="1" applyFont="1" applyFill="1" applyBorder="1" applyAlignment="1">
      <alignment vertical="center"/>
    </xf>
    <xf numFmtId="0" fontId="6" fillId="2" borderId="4" xfId="0" applyFont="1" applyFill="1" applyBorder="1" applyAlignment="1">
      <alignment/>
    </xf>
    <xf numFmtId="176" fontId="4" fillId="2" borderId="4" xfId="0" applyNumberFormat="1" applyFont="1" applyFill="1" applyBorder="1" applyAlignment="1">
      <alignment/>
    </xf>
    <xf numFmtId="169" fontId="5" fillId="2" borderId="4" xfId="0" applyNumberFormat="1" applyFont="1" applyFill="1" applyBorder="1" applyAlignment="1">
      <alignment vertical="center"/>
    </xf>
    <xf numFmtId="169" fontId="4" fillId="2" borderId="4" xfId="0" applyNumberFormat="1" applyFont="1" applyFill="1" applyBorder="1" applyAlignment="1">
      <alignment vertical="center"/>
    </xf>
    <xf numFmtId="176" fontId="5" fillId="2" borderId="4" xfId="0" applyNumberFormat="1" applyFont="1" applyFill="1" applyBorder="1" applyAlignment="1">
      <alignment/>
    </xf>
    <xf numFmtId="0" fontId="3" fillId="2" borderId="5" xfId="0" applyFont="1" applyFill="1" applyBorder="1" applyAlignment="1" applyProtection="1">
      <alignment horizontal="center" vertical="center" wrapText="1"/>
      <protection/>
    </xf>
    <xf numFmtId="0" fontId="3" fillId="2" borderId="2" xfId="0" applyFont="1" applyFill="1" applyBorder="1" applyAlignment="1" applyProtection="1">
      <alignment horizontal="center" vertical="center" wrapText="1"/>
      <protection/>
    </xf>
    <xf numFmtId="0" fontId="3" fillId="2" borderId="6" xfId="0" applyFont="1" applyFill="1" applyBorder="1" applyAlignment="1" applyProtection="1">
      <alignment horizontal="center" vertical="center" wrapText="1"/>
      <protection/>
    </xf>
    <xf numFmtId="0" fontId="0" fillId="2" borderId="5" xfId="0" applyFill="1" applyBorder="1" applyAlignment="1" applyProtection="1">
      <alignment horizontal="center" vertical="center" wrapText="1"/>
      <protection/>
    </xf>
    <xf numFmtId="0" fontId="0" fillId="2" borderId="2" xfId="0" applyFill="1" applyBorder="1" applyAlignment="1" applyProtection="1">
      <alignment horizontal="center" vertical="center" wrapText="1"/>
      <protection/>
    </xf>
    <xf numFmtId="0" fontId="0" fillId="2" borderId="6" xfId="0" applyFill="1" applyBorder="1" applyAlignment="1" applyProtection="1">
      <alignment horizontal="center" vertical="center" wrapText="1"/>
      <protection/>
    </xf>
    <xf numFmtId="0" fontId="0" fillId="2" borderId="0" xfId="0" applyFill="1" applyAlignment="1" applyProtection="1">
      <alignment horizontal="center"/>
      <protection/>
    </xf>
    <xf numFmtId="0" fontId="0" fillId="2" borderId="7" xfId="0" applyFill="1" applyBorder="1" applyAlignment="1" applyProtection="1">
      <alignment horizontal="center" vertical="center" wrapText="1"/>
      <protection/>
    </xf>
    <xf numFmtId="179" fontId="0" fillId="2" borderId="5" xfId="0" applyNumberFormat="1" applyFill="1" applyBorder="1" applyAlignment="1" applyProtection="1">
      <alignment horizontal="center" vertical="center" wrapText="1"/>
      <protection/>
    </xf>
    <xf numFmtId="179" fontId="0" fillId="2" borderId="2" xfId="0" applyNumberFormat="1" applyFill="1" applyBorder="1" applyAlignment="1" applyProtection="1">
      <alignment horizontal="center" vertical="center" wrapText="1"/>
      <protection/>
    </xf>
    <xf numFmtId="179" fontId="0" fillId="2" borderId="6" xfId="0" applyNumberFormat="1" applyFill="1" applyBorder="1" applyAlignment="1" applyProtection="1">
      <alignment horizontal="center" vertical="center" wrapText="1"/>
      <protection/>
    </xf>
    <xf numFmtId="0" fontId="0" fillId="2" borderId="5" xfId="0" applyFill="1" applyBorder="1" applyAlignment="1" applyProtection="1">
      <alignment horizontal="center"/>
      <protection/>
    </xf>
    <xf numFmtId="0" fontId="0" fillId="2" borderId="2" xfId="0" applyFill="1" applyBorder="1" applyAlignment="1" applyProtection="1">
      <alignment horizontal="center"/>
      <protection/>
    </xf>
    <xf numFmtId="0" fontId="3" fillId="2" borderId="2" xfId="0" applyFont="1" applyFill="1" applyBorder="1" applyAlignment="1" applyProtection="1">
      <alignment horizontal="center"/>
      <protection/>
    </xf>
    <xf numFmtId="0" fontId="3" fillId="2" borderId="3" xfId="0" applyFont="1" applyFill="1" applyBorder="1" applyAlignment="1" applyProtection="1">
      <alignment/>
      <protection/>
    </xf>
    <xf numFmtId="0" fontId="0" fillId="2" borderId="3" xfId="0" applyFill="1" applyBorder="1" applyAlignment="1" applyProtection="1">
      <alignment/>
      <protection/>
    </xf>
    <xf numFmtId="43" fontId="0" fillId="2" borderId="2" xfId="0" applyNumberFormat="1" applyFill="1" applyBorder="1" applyAlignment="1" applyProtection="1">
      <alignment/>
      <protection/>
    </xf>
    <xf numFmtId="43" fontId="3" fillId="2" borderId="2" xfId="0" applyNumberFormat="1" applyFont="1" applyFill="1" applyBorder="1" applyAlignment="1" applyProtection="1">
      <alignment/>
      <protection/>
    </xf>
    <xf numFmtId="0" fontId="3" fillId="2" borderId="2" xfId="0" applyFont="1" applyFill="1" applyBorder="1" applyAlignment="1" applyProtection="1">
      <alignment/>
      <protection/>
    </xf>
    <xf numFmtId="0" fontId="0" fillId="2" borderId="2" xfId="0" applyFill="1" applyBorder="1" applyAlignment="1" applyProtection="1">
      <alignment/>
      <protection/>
    </xf>
    <xf numFmtId="0" fontId="3" fillId="2" borderId="8" xfId="0" applyFont="1" applyFill="1" applyBorder="1" applyAlignment="1" applyProtection="1">
      <alignment/>
      <protection/>
    </xf>
    <xf numFmtId="0" fontId="0" fillId="2" borderId="8" xfId="0" applyFill="1" applyBorder="1" applyAlignment="1" applyProtection="1">
      <alignment/>
      <protection/>
    </xf>
    <xf numFmtId="43" fontId="0" fillId="2" borderId="8" xfId="0" applyNumberFormat="1" applyFill="1" applyBorder="1" applyAlignment="1" applyProtection="1">
      <alignment/>
      <protection/>
    </xf>
    <xf numFmtId="43" fontId="3" fillId="2" borderId="8" xfId="0" applyNumberFormat="1" applyFont="1" applyFill="1" applyBorder="1" applyAlignment="1" applyProtection="1">
      <alignment/>
      <protection/>
    </xf>
    <xf numFmtId="10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43" fontId="6" fillId="2" borderId="1" xfId="0" applyNumberFormat="1" applyFont="1" applyFill="1" applyBorder="1" applyAlignment="1" applyProtection="1">
      <alignment horizontal="right" vertical="center"/>
      <protection/>
    </xf>
    <xf numFmtId="0" fontId="6" fillId="2" borderId="9" xfId="0" applyFont="1" applyFill="1" applyBorder="1" applyAlignment="1">
      <alignment/>
    </xf>
    <xf numFmtId="0" fontId="5" fillId="2" borderId="9" xfId="0" applyFont="1" applyFill="1" applyBorder="1" applyAlignment="1">
      <alignment/>
    </xf>
    <xf numFmtId="176" fontId="4" fillId="2" borderId="9" xfId="0" applyNumberFormat="1" applyFont="1" applyFill="1" applyBorder="1" applyAlignment="1">
      <alignment/>
    </xf>
    <xf numFmtId="169" fontId="5" fillId="2" borderId="9" xfId="0" applyNumberFormat="1" applyFont="1" applyFill="1" applyBorder="1" applyAlignment="1">
      <alignment vertical="center"/>
    </xf>
    <xf numFmtId="169" fontId="4" fillId="2" borderId="9" xfId="0" applyNumberFormat="1" applyFont="1" applyFill="1" applyBorder="1" applyAlignment="1">
      <alignment vertical="center"/>
    </xf>
    <xf numFmtId="0" fontId="6" fillId="2" borderId="10" xfId="0" applyFont="1" applyFill="1" applyBorder="1" applyAlignment="1">
      <alignment/>
    </xf>
    <xf numFmtId="176" fontId="5" fillId="2" borderId="10" xfId="0" applyNumberFormat="1" applyFont="1" applyFill="1" applyBorder="1" applyAlignment="1">
      <alignment/>
    </xf>
    <xf numFmtId="169" fontId="5" fillId="2" borderId="10" xfId="0" applyNumberFormat="1" applyFont="1" applyFill="1" applyBorder="1" applyAlignment="1">
      <alignment vertical="center"/>
    </xf>
    <xf numFmtId="169" fontId="4" fillId="2" borderId="10" xfId="0" applyNumberFormat="1" applyFont="1" applyFill="1" applyBorder="1" applyAlignment="1">
      <alignment vertical="center"/>
    </xf>
    <xf numFmtId="0" fontId="3" fillId="2" borderId="2" xfId="0" applyFont="1" applyFill="1" applyBorder="1" applyAlignment="1">
      <alignment wrapText="1"/>
    </xf>
    <xf numFmtId="0" fontId="0" fillId="2" borderId="2" xfId="0" applyFill="1" applyBorder="1" applyAlignment="1">
      <alignment/>
    </xf>
    <xf numFmtId="0" fontId="4" fillId="2" borderId="2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vertical="center" wrapText="1"/>
    </xf>
    <xf numFmtId="169" fontId="4" fillId="2" borderId="11" xfId="0" applyNumberFormat="1" applyFont="1" applyFill="1" applyBorder="1" applyAlignment="1">
      <alignment vertical="center"/>
    </xf>
    <xf numFmtId="0" fontId="4" fillId="2" borderId="3" xfId="0" applyFont="1" applyFill="1" applyBorder="1" applyAlignment="1">
      <alignment horizontal="right" vertical="center" wrapText="1"/>
    </xf>
    <xf numFmtId="0" fontId="4" fillId="2" borderId="11" xfId="0" applyFont="1" applyFill="1" applyBorder="1" applyAlignment="1">
      <alignment horizontal="right" vertical="center" wrapText="1"/>
    </xf>
    <xf numFmtId="0" fontId="4" fillId="2" borderId="11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/>
    </xf>
    <xf numFmtId="10" fontId="4" fillId="2" borderId="2" xfId="19" applyNumberFormat="1" applyFont="1" applyFill="1" applyBorder="1" applyAlignment="1">
      <alignment vertical="center"/>
    </xf>
    <xf numFmtId="169" fontId="0" fillId="2" borderId="4" xfId="0" applyNumberFormat="1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4" xfId="0" applyFill="1" applyBorder="1" applyAlignment="1">
      <alignment/>
    </xf>
    <xf numFmtId="169" fontId="0" fillId="2" borderId="4" xfId="0" applyNumberFormat="1" applyFont="1" applyFill="1" applyBorder="1" applyAlignment="1" applyProtection="1">
      <alignment/>
      <protection locked="0"/>
    </xf>
    <xf numFmtId="169" fontId="3" fillId="2" borderId="4" xfId="0" applyNumberFormat="1" applyFont="1" applyFill="1" applyBorder="1" applyAlignment="1">
      <alignment/>
    </xf>
    <xf numFmtId="0" fontId="14" fillId="0" borderId="4" xfId="0" applyFont="1" applyFill="1" applyBorder="1" applyAlignment="1">
      <alignment/>
    </xf>
    <xf numFmtId="43" fontId="14" fillId="0" borderId="4" xfId="0" applyNumberFormat="1" applyFont="1" applyFill="1" applyBorder="1" applyAlignment="1" applyProtection="1">
      <alignment/>
      <protection locked="0"/>
    </xf>
    <xf numFmtId="169" fontId="14" fillId="0" borderId="4" xfId="0" applyNumberFormat="1" applyFont="1" applyFill="1" applyBorder="1" applyAlignment="1" applyProtection="1">
      <alignment/>
      <protection locked="0"/>
    </xf>
    <xf numFmtId="169" fontId="14" fillId="0" borderId="4" xfId="0" applyNumberFormat="1" applyFont="1" applyFill="1" applyBorder="1" applyAlignment="1" applyProtection="1">
      <alignment/>
      <protection locked="0"/>
    </xf>
    <xf numFmtId="0" fontId="0" fillId="2" borderId="4" xfId="0" applyFill="1" applyBorder="1" applyAlignment="1">
      <alignment horizontal="center"/>
    </xf>
    <xf numFmtId="43" fontId="0" fillId="2" borderId="4" xfId="0" applyNumberFormat="1" applyFill="1" applyBorder="1" applyAlignment="1">
      <alignment/>
    </xf>
    <xf numFmtId="43" fontId="3" fillId="2" borderId="4" xfId="0" applyNumberFormat="1" applyFont="1" applyFill="1" applyBorder="1" applyAlignment="1">
      <alignment/>
    </xf>
    <xf numFmtId="43" fontId="0" fillId="2" borderId="10" xfId="0" applyNumberFormat="1" applyFill="1" applyBorder="1" applyAlignment="1">
      <alignment/>
    </xf>
    <xf numFmtId="43" fontId="3" fillId="2" borderId="10" xfId="0" applyNumberFormat="1" applyFont="1" applyFill="1" applyBorder="1" applyAlignment="1">
      <alignment/>
    </xf>
    <xf numFmtId="43" fontId="0" fillId="2" borderId="12" xfId="0" applyNumberFormat="1" applyFill="1" applyBorder="1" applyAlignment="1">
      <alignment/>
    </xf>
    <xf numFmtId="43" fontId="16" fillId="2" borderId="13" xfId="0" applyNumberFormat="1" applyFont="1" applyFill="1" applyBorder="1" applyAlignment="1">
      <alignment/>
    </xf>
    <xf numFmtId="43" fontId="16" fillId="2" borderId="1" xfId="0" applyNumberFormat="1" applyFont="1" applyFill="1" applyBorder="1" applyAlignment="1">
      <alignment/>
    </xf>
    <xf numFmtId="0" fontId="0" fillId="2" borderId="9" xfId="0" applyFill="1" applyBorder="1" applyAlignment="1">
      <alignment horizont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3" fillId="2" borderId="15" xfId="0" applyFont="1" applyFill="1" applyBorder="1" applyAlignment="1">
      <alignment horizontal="center" vertical="center" wrapText="1"/>
    </xf>
    <xf numFmtId="43" fontId="0" fillId="2" borderId="9" xfId="0" applyNumberFormat="1" applyFill="1" applyBorder="1" applyAlignment="1">
      <alignment/>
    </xf>
    <xf numFmtId="0" fontId="0" fillId="2" borderId="1" xfId="0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14" fillId="2" borderId="17" xfId="0" applyFont="1" applyFill="1" applyBorder="1" applyAlignment="1">
      <alignment/>
    </xf>
    <xf numFmtId="0" fontId="0" fillId="2" borderId="18" xfId="0" applyFill="1" applyBorder="1" applyAlignment="1">
      <alignment horizontal="center"/>
    </xf>
    <xf numFmtId="0" fontId="3" fillId="2" borderId="18" xfId="0" applyFont="1" applyFill="1" applyBorder="1" applyAlignment="1">
      <alignment horizontal="left"/>
    </xf>
    <xf numFmtId="0" fontId="3" fillId="2" borderId="19" xfId="0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center" vertical="center" wrapText="1"/>
    </xf>
    <xf numFmtId="0" fontId="0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0" fillId="2" borderId="23" xfId="0" applyFont="1" applyFill="1" applyBorder="1" applyAlignment="1">
      <alignment/>
    </xf>
    <xf numFmtId="0" fontId="3" fillId="2" borderId="22" xfId="0" applyFont="1" applyFill="1" applyBorder="1" applyAlignment="1">
      <alignment horizontal="center" vertical="center" wrapText="1"/>
    </xf>
    <xf numFmtId="0" fontId="0" fillId="2" borderId="23" xfId="0" applyFont="1" applyFill="1" applyBorder="1" applyAlignment="1">
      <alignment horizontal="center" wrapText="1"/>
    </xf>
    <xf numFmtId="10" fontId="0" fillId="2" borderId="24" xfId="19" applyNumberFormat="1" applyFont="1" applyFill="1" applyBorder="1" applyAlignment="1">
      <alignment/>
    </xf>
    <xf numFmtId="0" fontId="0" fillId="2" borderId="22" xfId="0" applyFont="1" applyFill="1" applyBorder="1" applyAlignment="1">
      <alignment/>
    </xf>
    <xf numFmtId="43" fontId="0" fillId="2" borderId="0" xfId="0" applyNumberFormat="1" applyFont="1" applyFill="1" applyBorder="1" applyAlignment="1">
      <alignment/>
    </xf>
    <xf numFmtId="10" fontId="0" fillId="2" borderId="23" xfId="19" applyNumberFormat="1" applyFont="1" applyFill="1" applyBorder="1" applyAlignment="1">
      <alignment/>
    </xf>
    <xf numFmtId="10" fontId="3" fillId="2" borderId="23" xfId="0" applyNumberFormat="1" applyFont="1" applyFill="1" applyBorder="1" applyAlignment="1">
      <alignment/>
    </xf>
    <xf numFmtId="169" fontId="0" fillId="2" borderId="25" xfId="0" applyNumberFormat="1" applyFont="1" applyFill="1" applyBorder="1" applyAlignment="1">
      <alignment/>
    </xf>
    <xf numFmtId="10" fontId="0" fillId="2" borderId="26" xfId="0" applyNumberFormat="1" applyFont="1" applyFill="1" applyBorder="1" applyAlignment="1">
      <alignment/>
    </xf>
    <xf numFmtId="0" fontId="14" fillId="0" borderId="27" xfId="0" applyFont="1" applyFill="1" applyBorder="1" applyAlignment="1" applyProtection="1">
      <alignment/>
      <protection locked="0"/>
    </xf>
    <xf numFmtId="0" fontId="14" fillId="0" borderId="24" xfId="0" applyFont="1" applyFill="1" applyBorder="1" applyAlignment="1" applyProtection="1">
      <alignment/>
      <protection locked="0"/>
    </xf>
    <xf numFmtId="0" fontId="14" fillId="0" borderId="28" xfId="0" applyFont="1" applyFill="1" applyBorder="1" applyAlignment="1" applyProtection="1">
      <alignment/>
      <protection locked="0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/>
    </xf>
    <xf numFmtId="0" fontId="0" fillId="2" borderId="4" xfId="0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/>
    </xf>
    <xf numFmtId="43" fontId="0" fillId="2" borderId="4" xfId="0" applyNumberFormat="1" applyFont="1" applyFill="1" applyBorder="1" applyAlignment="1">
      <alignment/>
    </xf>
    <xf numFmtId="43" fontId="0" fillId="2" borderId="4" xfId="0" applyNumberFormat="1" applyFont="1" applyFill="1" applyBorder="1" applyAlignment="1">
      <alignment/>
    </xf>
    <xf numFmtId="43" fontId="3" fillId="2" borderId="4" xfId="0" applyNumberFormat="1" applyFont="1" applyFill="1" applyBorder="1" applyAlignment="1">
      <alignment/>
    </xf>
    <xf numFmtId="43" fontId="0" fillId="2" borderId="29" xfId="0" applyNumberFormat="1" applyFill="1" applyBorder="1" applyAlignment="1">
      <alignment/>
    </xf>
    <xf numFmtId="0" fontId="3" fillId="2" borderId="30" xfId="0" applyFont="1" applyFill="1" applyBorder="1" applyAlignment="1">
      <alignment horizontal="left"/>
    </xf>
    <xf numFmtId="0" fontId="0" fillId="2" borderId="31" xfId="0" applyFill="1" applyBorder="1" applyAlignment="1">
      <alignment/>
    </xf>
    <xf numFmtId="0" fontId="3" fillId="2" borderId="32" xfId="0" applyFont="1" applyFill="1" applyBorder="1" applyAlignment="1">
      <alignment/>
    </xf>
    <xf numFmtId="43" fontId="0" fillId="2" borderId="32" xfId="0" applyNumberFormat="1" applyFill="1" applyBorder="1" applyAlignment="1">
      <alignment/>
    </xf>
    <xf numFmtId="0" fontId="3" fillId="0" borderId="0" xfId="0" applyFont="1" applyFill="1" applyAlignment="1">
      <alignment vertical="top" wrapText="1"/>
    </xf>
    <xf numFmtId="43" fontId="17" fillId="0" borderId="0" xfId="0" applyNumberFormat="1" applyFont="1" applyFill="1" applyBorder="1" applyAlignment="1">
      <alignment horizontal="left" vertical="top"/>
    </xf>
    <xf numFmtId="0" fontId="3" fillId="0" borderId="33" xfId="0" applyFont="1" applyFill="1" applyBorder="1" applyAlignment="1">
      <alignment wrapText="1"/>
    </xf>
    <xf numFmtId="43" fontId="0" fillId="0" borderId="33" xfId="0" applyNumberFormat="1" applyFill="1" applyBorder="1" applyAlignment="1">
      <alignment/>
    </xf>
    <xf numFmtId="0" fontId="5" fillId="2" borderId="1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1" fillId="2" borderId="6" xfId="0" applyFont="1" applyFill="1" applyBorder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" fillId="0" borderId="0" xfId="15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6" fillId="2" borderId="34" xfId="0" applyFont="1" applyFill="1" applyBorder="1" applyAlignment="1" applyProtection="1">
      <alignment horizontal="center" vertical="center"/>
      <protection/>
    </xf>
    <xf numFmtId="0" fontId="7" fillId="2" borderId="35" xfId="0" applyFont="1" applyFill="1" applyBorder="1" applyAlignment="1" applyProtection="1">
      <alignment horizontal="center" vertical="center"/>
      <protection/>
    </xf>
    <xf numFmtId="0" fontId="7" fillId="2" borderId="36" xfId="0" applyFont="1" applyFill="1" applyBorder="1" applyAlignment="1" applyProtection="1">
      <alignment horizontal="center" vertical="center"/>
      <protection/>
    </xf>
    <xf numFmtId="0" fontId="3" fillId="2" borderId="34" xfId="0" applyFont="1" applyFill="1" applyBorder="1" applyAlignment="1" applyProtection="1">
      <alignment horizontal="center" vertical="center" wrapText="1"/>
      <protection/>
    </xf>
    <xf numFmtId="0" fontId="3" fillId="2" borderId="35" xfId="0" applyFont="1" applyFill="1" applyBorder="1" applyAlignment="1" applyProtection="1">
      <alignment horizontal="center" vertical="center" wrapText="1"/>
      <protection/>
    </xf>
    <xf numFmtId="0" fontId="3" fillId="2" borderId="36" xfId="0" applyFont="1" applyFill="1" applyBorder="1" applyAlignment="1" applyProtection="1">
      <alignment horizontal="center" vertical="center" wrapText="1"/>
      <protection/>
    </xf>
    <xf numFmtId="0" fontId="4" fillId="2" borderId="1" xfId="0" applyFont="1" applyFill="1" applyBorder="1" applyAlignment="1" applyProtection="1">
      <alignment horizontal="right" vertical="center"/>
      <protection/>
    </xf>
    <xf numFmtId="0" fontId="3" fillId="2" borderId="7" xfId="0" applyFont="1" applyFill="1" applyBorder="1" applyAlignment="1" applyProtection="1">
      <alignment horizontal="center" vertical="center"/>
      <protection/>
    </xf>
    <xf numFmtId="0" fontId="0" fillId="2" borderId="7" xfId="0" applyFill="1" applyBorder="1" applyAlignment="1" applyProtection="1">
      <alignment horizontal="center" vertical="center"/>
      <protection/>
    </xf>
    <xf numFmtId="0" fontId="3" fillId="2" borderId="37" xfId="0" applyFont="1" applyFill="1" applyBorder="1" applyAlignment="1" applyProtection="1">
      <alignment horizontal="center" vertical="center"/>
      <protection/>
    </xf>
    <xf numFmtId="0" fontId="0" fillId="2" borderId="37" xfId="0" applyFill="1" applyBorder="1" applyAlignment="1" applyProtection="1">
      <alignment horizontal="center" vertical="center"/>
      <protection/>
    </xf>
    <xf numFmtId="0" fontId="13" fillId="2" borderId="1" xfId="0" applyFont="1" applyFill="1" applyBorder="1" applyAlignment="1" applyProtection="1">
      <alignment horizontal="right" vertical="center"/>
      <protection/>
    </xf>
    <xf numFmtId="0" fontId="9" fillId="2" borderId="1" xfId="0" applyFont="1" applyFill="1" applyBorder="1" applyAlignment="1" applyProtection="1">
      <alignment horizontal="right" vertical="center"/>
      <protection/>
    </xf>
    <xf numFmtId="0" fontId="0" fillId="0" borderId="33" xfId="0" applyFill="1" applyBorder="1" applyAlignment="1">
      <alignment/>
    </xf>
    <xf numFmtId="0" fontId="0" fillId="0" borderId="33" xfId="0" applyBorder="1" applyAlignment="1">
      <alignment/>
    </xf>
    <xf numFmtId="0" fontId="17" fillId="0" borderId="38" xfId="0" applyFont="1" applyFill="1" applyBorder="1" applyAlignment="1">
      <alignment horizontal="center"/>
    </xf>
    <xf numFmtId="0" fontId="18" fillId="0" borderId="38" xfId="0" applyFont="1" applyBorder="1" applyAlignment="1">
      <alignment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/>
    </xf>
    <xf numFmtId="0" fontId="10" fillId="2" borderId="1" xfId="0" applyFont="1" applyFill="1" applyBorder="1" applyAlignment="1">
      <alignment horizontal="right" vertical="center" wrapText="1"/>
    </xf>
    <xf numFmtId="0" fontId="13" fillId="2" borderId="1" xfId="0" applyFont="1" applyFill="1" applyBorder="1" applyAlignment="1">
      <alignment horizontal="right" vertical="center"/>
    </xf>
    <xf numFmtId="0" fontId="14" fillId="2" borderId="1" xfId="0" applyFont="1" applyFill="1" applyBorder="1" applyAlignment="1">
      <alignment/>
    </xf>
    <xf numFmtId="0" fontId="4" fillId="2" borderId="1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6" fillId="2" borderId="34" xfId="0" applyFont="1" applyFill="1" applyBorder="1" applyAlignment="1">
      <alignment horizontal="center" vertical="center" wrapText="1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2" borderId="0" xfId="0" applyFont="1" applyFill="1" applyBorder="1" applyAlignment="1">
      <alignment horizontal="justify" vertical="center"/>
    </xf>
    <xf numFmtId="0" fontId="0" fillId="2" borderId="0" xfId="0" applyFill="1" applyBorder="1" applyAlignment="1">
      <alignment vertical="center"/>
    </xf>
    <xf numFmtId="0" fontId="0" fillId="2" borderId="22" xfId="0" applyFont="1" applyFill="1" applyBorder="1" applyAlignment="1">
      <alignment horizontal="right" vertical="center"/>
    </xf>
    <xf numFmtId="0" fontId="0" fillId="2" borderId="0" xfId="0" applyFont="1" applyFill="1" applyBorder="1" applyAlignment="1">
      <alignment horizontal="right" vertical="center"/>
    </xf>
    <xf numFmtId="0" fontId="0" fillId="2" borderId="0" xfId="0" applyFill="1" applyBorder="1" applyAlignment="1">
      <alignment/>
    </xf>
    <xf numFmtId="0" fontId="0" fillId="2" borderId="39" xfId="0" applyFont="1" applyFill="1" applyBorder="1" applyAlignment="1">
      <alignment horizontal="right" vertical="center"/>
    </xf>
    <xf numFmtId="0" fontId="0" fillId="2" borderId="40" xfId="0" applyFont="1" applyFill="1" applyBorder="1" applyAlignment="1">
      <alignment horizontal="right" vertical="center"/>
    </xf>
    <xf numFmtId="0" fontId="0" fillId="2" borderId="40" xfId="0" applyFill="1" applyBorder="1" applyAlignment="1">
      <alignment/>
    </xf>
    <xf numFmtId="0" fontId="10" fillId="0" borderId="41" xfId="0" applyFont="1" applyFill="1" applyBorder="1" applyAlignment="1">
      <alignment horizontal="center" vertical="center"/>
    </xf>
    <xf numFmtId="0" fontId="12" fillId="0" borderId="42" xfId="0" applyFont="1" applyBorder="1" applyAlignment="1">
      <alignment/>
    </xf>
    <xf numFmtId="0" fontId="12" fillId="0" borderId="43" xfId="0" applyFont="1" applyBorder="1" applyAlignment="1">
      <alignment/>
    </xf>
    <xf numFmtId="0" fontId="3" fillId="0" borderId="38" xfId="0" applyFont="1" applyBorder="1" applyAlignment="1">
      <alignment horizontal="center"/>
    </xf>
    <xf numFmtId="0" fontId="0" fillId="0" borderId="38" xfId="0" applyBorder="1" applyAlignment="1">
      <alignment/>
    </xf>
    <xf numFmtId="0" fontId="4" fillId="2" borderId="20" xfId="0" applyFont="1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0" fillId="2" borderId="4" xfId="0" applyFill="1" applyBorder="1" applyAlignment="1">
      <alignment/>
    </xf>
    <xf numFmtId="0" fontId="3" fillId="2" borderId="4" xfId="0" applyFont="1" applyFill="1" applyBorder="1" applyAlignment="1">
      <alignment horizontal="center" vertical="center"/>
    </xf>
    <xf numFmtId="0" fontId="0" fillId="2" borderId="4" xfId="0" applyFill="1" applyBorder="1" applyAlignment="1">
      <alignment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B23"/>
  <sheetViews>
    <sheetView tabSelected="1" workbookViewId="0" topLeftCell="A4">
      <selection activeCell="A16" sqref="A16"/>
    </sheetView>
  </sheetViews>
  <sheetFormatPr defaultColWidth="9.140625" defaultRowHeight="12.75"/>
  <cols>
    <col min="1" max="1" width="15.57421875" style="0" customWidth="1"/>
    <col min="2" max="2" width="105.140625" style="0" customWidth="1"/>
  </cols>
  <sheetData>
    <row r="6" spans="1:2" ht="23.25">
      <c r="A6" s="159" t="s">
        <v>164</v>
      </c>
      <c r="B6" s="159"/>
    </row>
    <row r="16" spans="1:2" ht="19.5" customHeight="1">
      <c r="A16" s="158" t="s">
        <v>149</v>
      </c>
      <c r="B16" s="157" t="s">
        <v>150</v>
      </c>
    </row>
    <row r="17" spans="1:2" ht="19.5" customHeight="1">
      <c r="A17" s="158" t="s">
        <v>151</v>
      </c>
      <c r="B17" s="157" t="s">
        <v>152</v>
      </c>
    </row>
    <row r="18" spans="1:2" ht="19.5" customHeight="1">
      <c r="A18" s="158" t="s">
        <v>153</v>
      </c>
      <c r="B18" s="157" t="s">
        <v>154</v>
      </c>
    </row>
    <row r="19" spans="1:2" ht="19.5" customHeight="1">
      <c r="A19" s="158" t="s">
        <v>155</v>
      </c>
      <c r="B19" s="157" t="s">
        <v>156</v>
      </c>
    </row>
    <row r="20" spans="1:2" ht="19.5" customHeight="1">
      <c r="A20" s="158" t="s">
        <v>157</v>
      </c>
      <c r="B20" s="157" t="s">
        <v>158</v>
      </c>
    </row>
    <row r="21" spans="1:2" ht="19.5" customHeight="1">
      <c r="A21" s="158" t="s">
        <v>159</v>
      </c>
      <c r="B21" s="157" t="s">
        <v>160</v>
      </c>
    </row>
    <row r="22" spans="1:2" ht="19.5" customHeight="1">
      <c r="A22" s="158" t="s">
        <v>161</v>
      </c>
      <c r="B22" s="157" t="s">
        <v>162</v>
      </c>
    </row>
    <row r="23" spans="1:2" ht="19.5" customHeight="1">
      <c r="A23" s="158" t="s">
        <v>161</v>
      </c>
      <c r="B23" s="157" t="s">
        <v>163</v>
      </c>
    </row>
  </sheetData>
  <mergeCells count="1">
    <mergeCell ref="A6:B6"/>
  </mergeCells>
  <hyperlinks>
    <hyperlink ref="A16" location="'C1 offerta prest. ordinarie'!A1" display="Allegato C.1"/>
    <hyperlink ref="A17" location="'C2 offerta prest. a richiesta'!A1" display="Allegato C.2"/>
    <hyperlink ref="A18" location="'C3 riepilogo offerta economica'!A1" display="Allegato C.3"/>
    <hyperlink ref="A19" location="'C4 offerta ore'!A1" display="Allegato C.4"/>
    <hyperlink ref="A20" location="'C5 analisi prezzo'!A1" display="Allegato C.5"/>
    <hyperlink ref="A21" location="'C6 superfici set-giu'!A1" display="Allegato C.6"/>
    <hyperlink ref="A22" location="'C7 superfici luglio'!A1" display="Allegato C.7"/>
    <hyperlink ref="A23" location="'C7 superfici agosto'!A1" display="Allegato C.7"/>
  </hyperlinks>
  <printOptions horizontalCentered="1"/>
  <pageMargins left="0.3937007874015748" right="0.3937007874015748" top="1.1811023622047245" bottom="0.3937007874015748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6">
    <tabColor indexed="47"/>
    <outlinePr summaryBelow="0"/>
  </sheetPr>
  <dimension ref="A1:K103"/>
  <sheetViews>
    <sheetView showGridLines="0" zoomScale="75" zoomScaleNormal="75" workbookViewId="0" topLeftCell="A1">
      <selection activeCell="A1" sqref="A1:A9"/>
    </sheetView>
  </sheetViews>
  <sheetFormatPr defaultColWidth="9.140625" defaultRowHeight="12.75"/>
  <cols>
    <col min="1" max="1" width="26.8515625" style="10" customWidth="1"/>
    <col min="2" max="2" width="24.28125" style="1" customWidth="1"/>
    <col min="3" max="3" width="18.8515625" style="10" customWidth="1"/>
    <col min="4" max="14" width="16.421875" style="10" customWidth="1"/>
    <col min="15" max="15" width="16.421875" style="11" customWidth="1"/>
    <col min="16" max="16384" width="9.140625" style="10" customWidth="1"/>
  </cols>
  <sheetData>
    <row r="1" spans="1:11" ht="18.75" customHeight="1">
      <c r="A1" s="160" t="s">
        <v>1</v>
      </c>
      <c r="B1" s="160" t="s">
        <v>49</v>
      </c>
      <c r="C1" s="167" t="s">
        <v>0</v>
      </c>
      <c r="D1" s="168"/>
      <c r="E1" s="168"/>
      <c r="F1" s="168"/>
      <c r="G1" s="168"/>
      <c r="H1" s="168"/>
      <c r="I1" s="168"/>
      <c r="J1" s="168"/>
      <c r="K1" s="163" t="s">
        <v>62</v>
      </c>
    </row>
    <row r="2" spans="1:11" ht="25.5">
      <c r="A2" s="161"/>
      <c r="B2" s="161"/>
      <c r="C2" s="41" t="s">
        <v>2</v>
      </c>
      <c r="D2" s="42" t="s">
        <v>3</v>
      </c>
      <c r="E2" s="42" t="s">
        <v>4</v>
      </c>
      <c r="F2" s="42" t="s">
        <v>5</v>
      </c>
      <c r="G2" s="42" t="s">
        <v>47</v>
      </c>
      <c r="H2" s="42" t="s">
        <v>46</v>
      </c>
      <c r="I2" s="42" t="s">
        <v>6</v>
      </c>
      <c r="J2" s="43" t="s">
        <v>7</v>
      </c>
      <c r="K2" s="164"/>
    </row>
    <row r="3" spans="1:11" ht="22.5" customHeight="1">
      <c r="A3" s="161"/>
      <c r="B3" s="161"/>
      <c r="C3" s="167" t="s">
        <v>57</v>
      </c>
      <c r="D3" s="168"/>
      <c r="E3" s="168"/>
      <c r="F3" s="168"/>
      <c r="G3" s="168"/>
      <c r="H3" s="168"/>
      <c r="I3" s="168"/>
      <c r="J3" s="168"/>
      <c r="K3" s="164"/>
    </row>
    <row r="4" spans="1:11" ht="12.75">
      <c r="A4" s="161"/>
      <c r="B4" s="161"/>
      <c r="C4" s="44" t="s">
        <v>35</v>
      </c>
      <c r="D4" s="45" t="s">
        <v>35</v>
      </c>
      <c r="E4" s="45" t="s">
        <v>35</v>
      </c>
      <c r="F4" s="45" t="s">
        <v>35</v>
      </c>
      <c r="G4" s="45" t="s">
        <v>35</v>
      </c>
      <c r="H4" s="45" t="s">
        <v>35</v>
      </c>
      <c r="I4" s="45" t="s">
        <v>35</v>
      </c>
      <c r="J4" s="46" t="s">
        <v>35</v>
      </c>
      <c r="K4" s="164"/>
    </row>
    <row r="5" spans="1:11" ht="12.75">
      <c r="A5" s="161"/>
      <c r="B5" s="161"/>
      <c r="C5" s="47">
        <v>2.948</v>
      </c>
      <c r="D5" s="47">
        <v>1.705</v>
      </c>
      <c r="E5" s="47">
        <v>1.837</v>
      </c>
      <c r="F5" s="47">
        <v>1.826</v>
      </c>
      <c r="G5" s="47">
        <v>2.497</v>
      </c>
      <c r="H5" s="47">
        <v>4.422</v>
      </c>
      <c r="I5" s="47">
        <v>0.374</v>
      </c>
      <c r="J5" s="47">
        <v>0.264</v>
      </c>
      <c r="K5" s="164"/>
    </row>
    <row r="6" spans="1:11" ht="27" customHeight="1">
      <c r="A6" s="161"/>
      <c r="B6" s="161"/>
      <c r="C6" s="171" t="s">
        <v>84</v>
      </c>
      <c r="D6" s="172"/>
      <c r="E6" s="172"/>
      <c r="F6" s="172"/>
      <c r="G6" s="172"/>
      <c r="H6" s="172"/>
      <c r="I6" s="65">
        <v>0</v>
      </c>
      <c r="J6" s="48"/>
      <c r="K6" s="164"/>
    </row>
    <row r="7" spans="1:11" ht="21.75" customHeight="1">
      <c r="A7" s="161"/>
      <c r="B7" s="161"/>
      <c r="C7" s="169" t="s">
        <v>58</v>
      </c>
      <c r="D7" s="170"/>
      <c r="E7" s="170"/>
      <c r="F7" s="170"/>
      <c r="G7" s="170"/>
      <c r="H7" s="170"/>
      <c r="I7" s="170"/>
      <c r="J7" s="168"/>
      <c r="K7" s="164"/>
    </row>
    <row r="8" spans="1:11" ht="12.75" customHeight="1">
      <c r="A8" s="161"/>
      <c r="B8" s="161"/>
      <c r="C8" s="49">
        <f aca="true" t="shared" si="0" ref="C8:J8">C5-(C5*$I$6)</f>
        <v>2.948</v>
      </c>
      <c r="D8" s="50">
        <f t="shared" si="0"/>
        <v>1.705</v>
      </c>
      <c r="E8" s="50">
        <f t="shared" si="0"/>
        <v>1.837</v>
      </c>
      <c r="F8" s="50">
        <f t="shared" si="0"/>
        <v>1.826</v>
      </c>
      <c r="G8" s="50">
        <f t="shared" si="0"/>
        <v>2.497</v>
      </c>
      <c r="H8" s="50">
        <f t="shared" si="0"/>
        <v>4.422</v>
      </c>
      <c r="I8" s="50">
        <f t="shared" si="0"/>
        <v>0.374</v>
      </c>
      <c r="J8" s="51">
        <f t="shared" si="0"/>
        <v>0.264</v>
      </c>
      <c r="K8" s="165"/>
    </row>
    <row r="9" spans="1:11" ht="12.75">
      <c r="A9" s="162"/>
      <c r="B9" s="162"/>
      <c r="C9" s="52" t="s">
        <v>36</v>
      </c>
      <c r="D9" s="53" t="s">
        <v>36</v>
      </c>
      <c r="E9" s="53" t="s">
        <v>36</v>
      </c>
      <c r="F9" s="53" t="s">
        <v>36</v>
      </c>
      <c r="G9" s="53" t="s">
        <v>36</v>
      </c>
      <c r="H9" s="53" t="s">
        <v>36</v>
      </c>
      <c r="I9" s="53" t="s">
        <v>36</v>
      </c>
      <c r="J9" s="53" t="s">
        <v>36</v>
      </c>
      <c r="K9" s="54" t="s">
        <v>36</v>
      </c>
    </row>
    <row r="10" spans="1:11" ht="12.75">
      <c r="A10" s="55" t="s">
        <v>9</v>
      </c>
      <c r="B10" s="56"/>
      <c r="C10" s="57"/>
      <c r="D10" s="57"/>
      <c r="E10" s="57"/>
      <c r="F10" s="57"/>
      <c r="G10" s="57"/>
      <c r="H10" s="57"/>
      <c r="I10" s="57"/>
      <c r="J10" s="57"/>
      <c r="K10" s="58"/>
    </row>
    <row r="11" spans="1:11" ht="12.75">
      <c r="A11" s="59"/>
      <c r="B11" s="60" t="s">
        <v>95</v>
      </c>
      <c r="C11" s="57">
        <f>'C4 offerta ore'!C8*'C1 offerta prest. ordinarie'!C$8</f>
        <v>7423.65</v>
      </c>
      <c r="D11" s="57">
        <f>'C4 offerta ore'!D8*'C1 offerta prest. ordinarie'!D$8</f>
        <v>0</v>
      </c>
      <c r="E11" s="57">
        <f>'C4 offerta ore'!E8*'C1 offerta prest. ordinarie'!E$8</f>
        <v>248.55</v>
      </c>
      <c r="F11" s="57">
        <f>'C4 offerta ore'!F8*'C1 offerta prest. ordinarie'!F$8</f>
        <v>0</v>
      </c>
      <c r="G11" s="57">
        <f>'C4 offerta ore'!G8*'C1 offerta prest. ordinarie'!G$8</f>
        <v>1160.61</v>
      </c>
      <c r="H11" s="57">
        <f>'C4 offerta ore'!H8*'C1 offerta prest. ordinarie'!H$8</f>
        <v>3695.02</v>
      </c>
      <c r="I11" s="57">
        <f>'C4 offerta ore'!I8*'C1 offerta prest. ordinarie'!I$8</f>
        <v>0</v>
      </c>
      <c r="J11" s="57">
        <f>'C4 offerta ore'!J8*'C1 offerta prest. ordinarie'!J$8</f>
        <v>8184</v>
      </c>
      <c r="K11" s="58">
        <f>SUM(C11:J11)</f>
        <v>20711.83</v>
      </c>
    </row>
    <row r="12" spans="1:11" ht="12.75">
      <c r="A12" s="59"/>
      <c r="B12" s="60" t="s">
        <v>96</v>
      </c>
      <c r="C12" s="57">
        <f>'C4 offerta ore'!C9*'C1 offerta prest. ordinarie'!C$8</f>
        <v>6143.63</v>
      </c>
      <c r="D12" s="57">
        <f>'C4 offerta ore'!D9*'C1 offerta prest. ordinarie'!D$8</f>
        <v>0</v>
      </c>
      <c r="E12" s="57">
        <f>'C4 offerta ore'!E9*'C1 offerta prest. ordinarie'!E$8</f>
        <v>0</v>
      </c>
      <c r="F12" s="57">
        <f>'C4 offerta ore'!F9*'C1 offerta prest. ordinarie'!F$8</f>
        <v>0</v>
      </c>
      <c r="G12" s="57">
        <f>'C4 offerta ore'!G9*'C1 offerta prest. ordinarie'!G$8</f>
        <v>614.01</v>
      </c>
      <c r="H12" s="57">
        <f>'C4 offerta ore'!H9*'C1 offerta prest. ordinarie'!H$8</f>
        <v>1065.26</v>
      </c>
      <c r="I12" s="57">
        <f>'C4 offerta ore'!I9*'C1 offerta prest. ordinarie'!I$8</f>
        <v>27.38</v>
      </c>
      <c r="J12" s="57">
        <f>'C4 offerta ore'!J9*'C1 offerta prest. ordinarie'!J$8</f>
        <v>12144</v>
      </c>
      <c r="K12" s="58">
        <f aca="true" t="shared" si="1" ref="K12:K75">SUM(C12:J12)</f>
        <v>19994.28</v>
      </c>
    </row>
    <row r="13" spans="1:11" ht="12.75">
      <c r="A13" s="59"/>
      <c r="B13" s="60" t="s">
        <v>97</v>
      </c>
      <c r="C13" s="57">
        <f>'C4 offerta ore'!C10*'C1 offerta prest. ordinarie'!C$8</f>
        <v>5410.17</v>
      </c>
      <c r="D13" s="57">
        <f>'C4 offerta ore'!D10*'C1 offerta prest. ordinarie'!D$8</f>
        <v>0</v>
      </c>
      <c r="E13" s="57">
        <f>'C4 offerta ore'!E10*'C1 offerta prest. ordinarie'!E$8</f>
        <v>154.31</v>
      </c>
      <c r="F13" s="57">
        <f>'C4 offerta ore'!F10*'C1 offerta prest. ordinarie'!F$8</f>
        <v>0</v>
      </c>
      <c r="G13" s="57">
        <f>'C4 offerta ore'!G10*'C1 offerta prest. ordinarie'!G$8</f>
        <v>1610.57</v>
      </c>
      <c r="H13" s="57">
        <f>'C4 offerta ore'!H10*'C1 offerta prest. ordinarie'!H$8</f>
        <v>1041.38</v>
      </c>
      <c r="I13" s="57">
        <f>'C4 offerta ore'!I10*'C1 offerta prest. ordinarie'!I$8</f>
        <v>34.03</v>
      </c>
      <c r="J13" s="57">
        <f>'C4 offerta ore'!J10*'C1 offerta prest. ordinarie'!J$8</f>
        <v>792</v>
      </c>
      <c r="K13" s="58">
        <f t="shared" si="1"/>
        <v>9042.46</v>
      </c>
    </row>
    <row r="14" spans="1:11" ht="12.75">
      <c r="A14" s="59"/>
      <c r="B14" s="60" t="s">
        <v>98</v>
      </c>
      <c r="C14" s="57">
        <f>'C4 offerta ore'!C11*'C1 offerta prest. ordinarie'!C$8</f>
        <v>6225</v>
      </c>
      <c r="D14" s="57">
        <f>'C4 offerta ore'!D11*'C1 offerta prest. ordinarie'!D$8</f>
        <v>0</v>
      </c>
      <c r="E14" s="57">
        <f>'C4 offerta ore'!E11*'C1 offerta prest. ordinarie'!E$8</f>
        <v>148.8</v>
      </c>
      <c r="F14" s="57">
        <f>'C4 offerta ore'!F11*'C1 offerta prest. ordinarie'!F$8</f>
        <v>0</v>
      </c>
      <c r="G14" s="57">
        <f>'C4 offerta ore'!G11*'C1 offerta prest. ordinarie'!G$8</f>
        <v>0</v>
      </c>
      <c r="H14" s="57">
        <f>'C4 offerta ore'!H11*'C1 offerta prest. ordinarie'!H$8</f>
        <v>880.86</v>
      </c>
      <c r="I14" s="57">
        <f>'C4 offerta ore'!I11*'C1 offerta prest. ordinarie'!I$8</f>
        <v>51.84</v>
      </c>
      <c r="J14" s="57">
        <f>'C4 offerta ore'!J11*'C1 offerta prest. ordinarie'!J$8</f>
        <v>0</v>
      </c>
      <c r="K14" s="58">
        <f t="shared" si="1"/>
        <v>7306.5</v>
      </c>
    </row>
    <row r="15" spans="1:11" ht="12.75">
      <c r="A15" s="59"/>
      <c r="B15" s="60" t="s">
        <v>99</v>
      </c>
      <c r="C15" s="57">
        <f>'C4 offerta ore'!C12*'C1 offerta prest. ordinarie'!C$8</f>
        <v>3822.08</v>
      </c>
      <c r="D15" s="57">
        <f>'C4 offerta ore'!D12*'C1 offerta prest. ordinarie'!D$8</f>
        <v>0</v>
      </c>
      <c r="E15" s="57">
        <f>'C4 offerta ore'!E12*'C1 offerta prest. ordinarie'!E$8</f>
        <v>0</v>
      </c>
      <c r="F15" s="57">
        <f>'C4 offerta ore'!F12*'C1 offerta prest. ordinarie'!F$8</f>
        <v>0</v>
      </c>
      <c r="G15" s="57">
        <f>'C4 offerta ore'!G12*'C1 offerta prest. ordinarie'!G$8</f>
        <v>0</v>
      </c>
      <c r="H15" s="57">
        <f>'C4 offerta ore'!H12*'C1 offerta prest. ordinarie'!H$8</f>
        <v>732.28</v>
      </c>
      <c r="I15" s="57">
        <f>'C4 offerta ore'!I12*'C1 offerta prest. ordinarie'!I$8</f>
        <v>0</v>
      </c>
      <c r="J15" s="57">
        <f>'C4 offerta ore'!J12*'C1 offerta prest. ordinarie'!J$8</f>
        <v>0</v>
      </c>
      <c r="K15" s="58">
        <f t="shared" si="1"/>
        <v>4554.36</v>
      </c>
    </row>
    <row r="16" spans="1:11" ht="12.75">
      <c r="A16" s="59" t="s">
        <v>10</v>
      </c>
      <c r="B16" s="60"/>
      <c r="C16" s="57">
        <f>'C4 offerta ore'!C13*'C1 offerta prest. ordinarie'!C$8</f>
        <v>0</v>
      </c>
      <c r="D16" s="57">
        <f>'C4 offerta ore'!D13*'C1 offerta prest. ordinarie'!D$8</f>
        <v>0</v>
      </c>
      <c r="E16" s="57">
        <f>'C4 offerta ore'!E13*'C1 offerta prest. ordinarie'!E$8</f>
        <v>0</v>
      </c>
      <c r="F16" s="57">
        <f>'C4 offerta ore'!F13*'C1 offerta prest. ordinarie'!F$8</f>
        <v>0</v>
      </c>
      <c r="G16" s="57">
        <f>'C4 offerta ore'!G13*'C1 offerta prest. ordinarie'!G$8</f>
        <v>0</v>
      </c>
      <c r="H16" s="57">
        <f>'C4 offerta ore'!H13*'C1 offerta prest. ordinarie'!H$8</f>
        <v>0</v>
      </c>
      <c r="I16" s="57">
        <f>'C4 offerta ore'!I13*'C1 offerta prest. ordinarie'!I$8</f>
        <v>0</v>
      </c>
      <c r="J16" s="57">
        <f>'C4 offerta ore'!J13*'C1 offerta prest. ordinarie'!J$8</f>
        <v>0</v>
      </c>
      <c r="K16" s="58">
        <f t="shared" si="1"/>
        <v>0</v>
      </c>
    </row>
    <row r="17" spans="1:11" ht="12.75">
      <c r="A17" s="59"/>
      <c r="B17" s="60" t="s">
        <v>100</v>
      </c>
      <c r="C17" s="57">
        <f>'C4 offerta ore'!C14*'C1 offerta prest. ordinarie'!C$8</f>
        <v>16647.36</v>
      </c>
      <c r="D17" s="57">
        <f>'C4 offerta ore'!D14*'C1 offerta prest. ordinarie'!D$8</f>
        <v>0</v>
      </c>
      <c r="E17" s="57">
        <f>'C4 offerta ore'!E14*'C1 offerta prest. ordinarie'!E$8</f>
        <v>0</v>
      </c>
      <c r="F17" s="57">
        <f>'C4 offerta ore'!F14*'C1 offerta prest. ordinarie'!F$8</f>
        <v>1040.82</v>
      </c>
      <c r="G17" s="57">
        <f>'C4 offerta ore'!G14*'C1 offerta prest. ordinarie'!G$8</f>
        <v>1498.2</v>
      </c>
      <c r="H17" s="57">
        <f>'C4 offerta ore'!H14*'C1 offerta prest. ordinarie'!H$8</f>
        <v>1326.6</v>
      </c>
      <c r="I17" s="57">
        <f>'C4 offerta ore'!I14*'C1 offerta prest. ordinarie'!I$8</f>
        <v>0</v>
      </c>
      <c r="J17" s="57">
        <f>'C4 offerta ore'!J14*'C1 offerta prest. ordinarie'!J$8</f>
        <v>279.84</v>
      </c>
      <c r="K17" s="58">
        <f t="shared" si="1"/>
        <v>20792.82</v>
      </c>
    </row>
    <row r="18" spans="1:11" ht="12.75">
      <c r="A18" s="59"/>
      <c r="B18" s="60" t="s">
        <v>101</v>
      </c>
      <c r="C18" s="57">
        <f>'C4 offerta ore'!C15*'C1 offerta prest. ordinarie'!C$8</f>
        <v>5760.98</v>
      </c>
      <c r="D18" s="57">
        <f>'C4 offerta ore'!D15*'C1 offerta prest. ordinarie'!D$8</f>
        <v>1551.55</v>
      </c>
      <c r="E18" s="57">
        <f>'C4 offerta ore'!E15*'C1 offerta prest. ordinarie'!E$8</f>
        <v>0</v>
      </c>
      <c r="F18" s="57">
        <f>'C4 offerta ore'!F15*'C1 offerta prest. ordinarie'!F$8</f>
        <v>0</v>
      </c>
      <c r="G18" s="57">
        <f>'C4 offerta ore'!G15*'C1 offerta prest. ordinarie'!G$8</f>
        <v>898.92</v>
      </c>
      <c r="H18" s="57">
        <f>'C4 offerta ore'!H15*'C1 offerta prest. ordinarie'!H$8</f>
        <v>1459.26</v>
      </c>
      <c r="I18" s="57">
        <f>'C4 offerta ore'!I15*'C1 offerta prest. ordinarie'!I$8</f>
        <v>0</v>
      </c>
      <c r="J18" s="57">
        <f>'C4 offerta ore'!J15*'C1 offerta prest. ordinarie'!J$8</f>
        <v>0</v>
      </c>
      <c r="K18" s="58">
        <f t="shared" si="1"/>
        <v>9670.71</v>
      </c>
    </row>
    <row r="19" spans="1:11" ht="12.75">
      <c r="A19" s="59" t="s">
        <v>11</v>
      </c>
      <c r="B19" s="60"/>
      <c r="C19" s="57">
        <f>'C4 offerta ore'!C16*'C1 offerta prest. ordinarie'!C$8</f>
        <v>0</v>
      </c>
      <c r="D19" s="57">
        <f>'C4 offerta ore'!D16*'C1 offerta prest. ordinarie'!D$8</f>
        <v>0</v>
      </c>
      <c r="E19" s="57">
        <f>'C4 offerta ore'!E16*'C1 offerta prest. ordinarie'!E$8</f>
        <v>0</v>
      </c>
      <c r="F19" s="57">
        <f>'C4 offerta ore'!F16*'C1 offerta prest. ordinarie'!F$8</f>
        <v>0</v>
      </c>
      <c r="G19" s="57">
        <f>'C4 offerta ore'!G16*'C1 offerta prest. ordinarie'!G$8</f>
        <v>0</v>
      </c>
      <c r="H19" s="57">
        <f>'C4 offerta ore'!H16*'C1 offerta prest. ordinarie'!H$8</f>
        <v>0</v>
      </c>
      <c r="I19" s="57">
        <f>'C4 offerta ore'!I16*'C1 offerta prest. ordinarie'!I$8</f>
        <v>0</v>
      </c>
      <c r="J19" s="57">
        <f>'C4 offerta ore'!J16*'C1 offerta prest. ordinarie'!J$8</f>
        <v>0</v>
      </c>
      <c r="K19" s="58">
        <f t="shared" si="1"/>
        <v>0</v>
      </c>
    </row>
    <row r="20" spans="1:11" ht="12.75">
      <c r="A20" s="59"/>
      <c r="B20" s="60" t="s">
        <v>102</v>
      </c>
      <c r="C20" s="57">
        <f>'C4 offerta ore'!C17*'C1 offerta prest. ordinarie'!C$8</f>
        <v>2862.21</v>
      </c>
      <c r="D20" s="57">
        <f>'C4 offerta ore'!D17*'C1 offerta prest. ordinarie'!D$8</f>
        <v>0</v>
      </c>
      <c r="E20" s="57">
        <f>'C4 offerta ore'!E17*'C1 offerta prest. ordinarie'!E$8</f>
        <v>841.53</v>
      </c>
      <c r="F20" s="57">
        <f>'C4 offerta ore'!F17*'C1 offerta prest. ordinarie'!F$8</f>
        <v>0</v>
      </c>
      <c r="G20" s="57">
        <f>'C4 offerta ore'!G17*'C1 offerta prest. ordinarie'!G$8</f>
        <v>1997.6</v>
      </c>
      <c r="H20" s="57">
        <f>'C4 offerta ore'!H17*'C1 offerta prest. ordinarie'!H$8</f>
        <v>1296.09</v>
      </c>
      <c r="I20" s="57">
        <f>'C4 offerta ore'!I17*'C1 offerta prest. ordinarie'!I$8</f>
        <v>0</v>
      </c>
      <c r="J20" s="57">
        <f>'C4 offerta ore'!J17*'C1 offerta prest. ordinarie'!J$8</f>
        <v>0</v>
      </c>
      <c r="K20" s="58">
        <f t="shared" si="1"/>
        <v>6997.43</v>
      </c>
    </row>
    <row r="21" spans="1:11" ht="12.75">
      <c r="A21" s="59"/>
      <c r="B21" s="60" t="s">
        <v>103</v>
      </c>
      <c r="C21" s="57">
        <f>'C4 offerta ore'!C18*'C1 offerta prest. ordinarie'!C$8</f>
        <v>11295.26</v>
      </c>
      <c r="D21" s="57">
        <f>'C4 offerta ore'!D18*'C1 offerta prest. ordinarie'!D$8</f>
        <v>930.76</v>
      </c>
      <c r="E21" s="57">
        <f>'C4 offerta ore'!E18*'C1 offerta prest. ordinarie'!E$8</f>
        <v>0</v>
      </c>
      <c r="F21" s="57">
        <f>'C4 offerta ore'!F18*'C1 offerta prest. ordinarie'!F$8</f>
        <v>0</v>
      </c>
      <c r="G21" s="57">
        <f>'C4 offerta ore'!G18*'C1 offerta prest. ordinarie'!G$8</f>
        <v>1448.26</v>
      </c>
      <c r="H21" s="57">
        <f>'C4 offerta ore'!H18*'C1 offerta prest. ordinarie'!H$8</f>
        <v>4190.73</v>
      </c>
      <c r="I21" s="57">
        <f>'C4 offerta ore'!I18*'C1 offerta prest. ordinarie'!I$8</f>
        <v>0</v>
      </c>
      <c r="J21" s="57">
        <f>'C4 offerta ore'!J18*'C1 offerta prest. ordinarie'!J$8</f>
        <v>0</v>
      </c>
      <c r="K21" s="58">
        <f t="shared" si="1"/>
        <v>17865.01</v>
      </c>
    </row>
    <row r="22" spans="1:11" ht="12.75">
      <c r="A22" s="59" t="s">
        <v>12</v>
      </c>
      <c r="B22" s="60"/>
      <c r="C22" s="57">
        <f>'C4 offerta ore'!C19*'C1 offerta prest. ordinarie'!C$8</f>
        <v>0</v>
      </c>
      <c r="D22" s="57">
        <f>'C4 offerta ore'!D19*'C1 offerta prest. ordinarie'!D$8</f>
        <v>0</v>
      </c>
      <c r="E22" s="57">
        <f>'C4 offerta ore'!E19*'C1 offerta prest. ordinarie'!E$8</f>
        <v>0</v>
      </c>
      <c r="F22" s="57">
        <f>'C4 offerta ore'!F19*'C1 offerta prest. ordinarie'!F$8</f>
        <v>0</v>
      </c>
      <c r="G22" s="57">
        <f>'C4 offerta ore'!G19*'C1 offerta prest. ordinarie'!G$8</f>
        <v>0</v>
      </c>
      <c r="H22" s="57">
        <f>'C4 offerta ore'!H19*'C1 offerta prest. ordinarie'!H$8</f>
        <v>0</v>
      </c>
      <c r="I22" s="57">
        <f>'C4 offerta ore'!I19*'C1 offerta prest. ordinarie'!I$8</f>
        <v>0</v>
      </c>
      <c r="J22" s="57">
        <f>'C4 offerta ore'!J19*'C1 offerta prest. ordinarie'!J$8</f>
        <v>0</v>
      </c>
      <c r="K22" s="58">
        <f t="shared" si="1"/>
        <v>0</v>
      </c>
    </row>
    <row r="23" spans="1:11" ht="12.75">
      <c r="A23" s="59"/>
      <c r="B23" s="60" t="s">
        <v>104</v>
      </c>
      <c r="C23" s="57">
        <f>'C4 offerta ore'!C20*'C1 offerta prest. ordinarie'!C$8</f>
        <v>13546.35</v>
      </c>
      <c r="D23" s="57">
        <f>'C4 offerta ore'!D20*'C1 offerta prest. ordinarie'!D$8</f>
        <v>0</v>
      </c>
      <c r="E23" s="57">
        <f>'C4 offerta ore'!E20*'C1 offerta prest. ordinarie'!E$8</f>
        <v>0</v>
      </c>
      <c r="F23" s="57">
        <f>'C4 offerta ore'!F20*'C1 offerta prest. ordinarie'!F$8</f>
        <v>1313.44</v>
      </c>
      <c r="G23" s="57">
        <f>'C4 offerta ore'!G20*'C1 offerta prest. ordinarie'!G$8</f>
        <v>2634.34</v>
      </c>
      <c r="H23" s="57">
        <f>'C4 offerta ore'!H20*'C1 offerta prest. ordinarie'!H$8</f>
        <v>3037.47</v>
      </c>
      <c r="I23" s="57">
        <f>'C4 offerta ore'!I20*'C1 offerta prest. ordinarie'!I$8</f>
        <v>0</v>
      </c>
      <c r="J23" s="57">
        <f>'C4 offerta ore'!J20*'C1 offerta prest. ordinarie'!J$8</f>
        <v>465.62</v>
      </c>
      <c r="K23" s="58">
        <f t="shared" si="1"/>
        <v>20997.22</v>
      </c>
    </row>
    <row r="24" spans="1:11" ht="12.75">
      <c r="A24" s="59"/>
      <c r="B24" s="60" t="s">
        <v>105</v>
      </c>
      <c r="C24" s="57">
        <f>'C4 offerta ore'!C21*'C1 offerta prest. ordinarie'!C$8</f>
        <v>69477.31</v>
      </c>
      <c r="D24" s="57">
        <f>'C4 offerta ore'!D21*'C1 offerta prest. ordinarie'!D$8</f>
        <v>1913.86</v>
      </c>
      <c r="E24" s="57">
        <f>'C4 offerta ore'!E21*'C1 offerta prest. ordinarie'!E$8</f>
        <v>3798.02</v>
      </c>
      <c r="F24" s="57">
        <f>'C4 offerta ore'!F21*'C1 offerta prest. ordinarie'!F$8</f>
        <v>2760.18</v>
      </c>
      <c r="G24" s="57">
        <f>'C4 offerta ore'!G21*'C1 offerta prest. ordinarie'!G$8</f>
        <v>0</v>
      </c>
      <c r="H24" s="57">
        <f>'C4 offerta ore'!H21*'C1 offerta prest. ordinarie'!H$8</f>
        <v>5899.57</v>
      </c>
      <c r="I24" s="57">
        <f>'C4 offerta ore'!I21*'C1 offerta prest. ordinarie'!I$8</f>
        <v>634.75</v>
      </c>
      <c r="J24" s="57">
        <f>'C4 offerta ore'!J21*'C1 offerta prest. ordinarie'!J$8</f>
        <v>1408.78</v>
      </c>
      <c r="K24" s="58">
        <f t="shared" si="1"/>
        <v>85892.47</v>
      </c>
    </row>
    <row r="25" spans="1:11" ht="12.75">
      <c r="A25" s="59" t="s">
        <v>13</v>
      </c>
      <c r="B25" s="60"/>
      <c r="C25" s="57">
        <f>'C4 offerta ore'!C22*'C1 offerta prest. ordinarie'!C$8</f>
        <v>0</v>
      </c>
      <c r="D25" s="57">
        <f>'C4 offerta ore'!D22*'C1 offerta prest. ordinarie'!D$8</f>
        <v>0</v>
      </c>
      <c r="E25" s="57">
        <f>'C4 offerta ore'!E22*'C1 offerta prest. ordinarie'!E$8</f>
        <v>0</v>
      </c>
      <c r="F25" s="57">
        <f>'C4 offerta ore'!F22*'C1 offerta prest. ordinarie'!F$8</f>
        <v>0</v>
      </c>
      <c r="G25" s="57">
        <f>'C4 offerta ore'!G22*'C1 offerta prest. ordinarie'!G$8</f>
        <v>0</v>
      </c>
      <c r="H25" s="57">
        <f>'C4 offerta ore'!H22*'C1 offerta prest. ordinarie'!H$8</f>
        <v>0</v>
      </c>
      <c r="I25" s="57">
        <f>'C4 offerta ore'!I22*'C1 offerta prest. ordinarie'!I$8</f>
        <v>0</v>
      </c>
      <c r="J25" s="57">
        <f>'C4 offerta ore'!J22*'C1 offerta prest. ordinarie'!J$8</f>
        <v>0</v>
      </c>
      <c r="K25" s="58">
        <f t="shared" si="1"/>
        <v>0</v>
      </c>
    </row>
    <row r="26" spans="1:11" ht="12.75">
      <c r="A26" s="59"/>
      <c r="B26" s="60" t="s">
        <v>106</v>
      </c>
      <c r="C26" s="57">
        <f>'C4 offerta ore'!C23*'C1 offerta prest. ordinarie'!C$8</f>
        <v>124936.24</v>
      </c>
      <c r="D26" s="57">
        <f>'C4 offerta ore'!D23*'C1 offerta prest. ordinarie'!D$8</f>
        <v>6138</v>
      </c>
      <c r="E26" s="57">
        <f>'C4 offerta ore'!E23*'C1 offerta prest. ordinarie'!E$8</f>
        <v>3820.96</v>
      </c>
      <c r="F26" s="57">
        <f>'C4 offerta ore'!F23*'C1 offerta prest. ordinarie'!F$8</f>
        <v>14425.4</v>
      </c>
      <c r="G26" s="57">
        <f>'C4 offerta ore'!G23*'C1 offerta prest. ordinarie'!G$8</f>
        <v>6267.47</v>
      </c>
      <c r="H26" s="57">
        <f>'C4 offerta ore'!H23*'C1 offerta prest. ordinarie'!H$8</f>
        <v>24232.56</v>
      </c>
      <c r="I26" s="57">
        <f>'C4 offerta ore'!I23*'C1 offerta prest. ordinarie'!I$8</f>
        <v>329.12</v>
      </c>
      <c r="J26" s="57">
        <f>'C4 offerta ore'!J23*'C1 offerta prest. ordinarie'!J$8</f>
        <v>6008.64</v>
      </c>
      <c r="K26" s="58">
        <f t="shared" si="1"/>
        <v>186158.39</v>
      </c>
    </row>
    <row r="27" spans="1:11" ht="12.75">
      <c r="A27" s="59" t="s">
        <v>14</v>
      </c>
      <c r="B27" s="60"/>
      <c r="C27" s="57">
        <f>'C4 offerta ore'!C24*'C1 offerta prest. ordinarie'!C$8</f>
        <v>0</v>
      </c>
      <c r="D27" s="57">
        <f>'C4 offerta ore'!D24*'C1 offerta prest. ordinarie'!D$8</f>
        <v>0</v>
      </c>
      <c r="E27" s="57">
        <f>'C4 offerta ore'!E24*'C1 offerta prest. ordinarie'!E$8</f>
        <v>0</v>
      </c>
      <c r="F27" s="57">
        <f>'C4 offerta ore'!F24*'C1 offerta prest. ordinarie'!F$8</f>
        <v>0</v>
      </c>
      <c r="G27" s="57">
        <f>'C4 offerta ore'!G24*'C1 offerta prest. ordinarie'!G$8</f>
        <v>0</v>
      </c>
      <c r="H27" s="57">
        <f>'C4 offerta ore'!H24*'C1 offerta prest. ordinarie'!H$8</f>
        <v>0</v>
      </c>
      <c r="I27" s="57">
        <f>'C4 offerta ore'!I24*'C1 offerta prest. ordinarie'!I$8</f>
        <v>0</v>
      </c>
      <c r="J27" s="57">
        <f>'C4 offerta ore'!J24*'C1 offerta prest. ordinarie'!J$8</f>
        <v>0</v>
      </c>
      <c r="K27" s="58">
        <f t="shared" si="1"/>
        <v>0</v>
      </c>
    </row>
    <row r="28" spans="1:11" ht="12.75">
      <c r="A28" s="59"/>
      <c r="B28" s="60" t="s">
        <v>107</v>
      </c>
      <c r="C28" s="57">
        <f>'C4 offerta ore'!C25*'C1 offerta prest. ordinarie'!C$8</f>
        <v>8829.26</v>
      </c>
      <c r="D28" s="57">
        <f>'C4 offerta ore'!D25*'C1 offerta prest. ordinarie'!D$8</f>
        <v>0</v>
      </c>
      <c r="E28" s="57">
        <f>'C4 offerta ore'!E25*'C1 offerta prest. ordinarie'!E$8</f>
        <v>0</v>
      </c>
      <c r="F28" s="57">
        <f>'C4 offerta ore'!F25*'C1 offerta prest. ordinarie'!F$8</f>
        <v>0</v>
      </c>
      <c r="G28" s="57">
        <f>'C4 offerta ore'!G25*'C1 offerta prest. ordinarie'!G$8</f>
        <v>3654.86</v>
      </c>
      <c r="H28" s="57">
        <f>'C4 offerta ore'!H25*'C1 offerta prest. ordinarie'!H$8</f>
        <v>1350.92</v>
      </c>
      <c r="I28" s="57">
        <f>'C4 offerta ore'!I25*'C1 offerta prest. ordinarie'!I$8</f>
        <v>0</v>
      </c>
      <c r="J28" s="57">
        <f>'C4 offerta ore'!J25*'C1 offerta prest. ordinarie'!J$8</f>
        <v>816.82</v>
      </c>
      <c r="K28" s="58">
        <f t="shared" si="1"/>
        <v>14651.86</v>
      </c>
    </row>
    <row r="29" spans="1:11" ht="12.75">
      <c r="A29" s="59" t="s">
        <v>15</v>
      </c>
      <c r="B29" s="60"/>
      <c r="C29" s="57">
        <f>'C4 offerta ore'!C26*'C1 offerta prest. ordinarie'!C$8</f>
        <v>0</v>
      </c>
      <c r="D29" s="57">
        <f>'C4 offerta ore'!D26*'C1 offerta prest. ordinarie'!D$8</f>
        <v>0</v>
      </c>
      <c r="E29" s="57">
        <f>'C4 offerta ore'!E26*'C1 offerta prest. ordinarie'!E$8</f>
        <v>0</v>
      </c>
      <c r="F29" s="57">
        <f>'C4 offerta ore'!F26*'C1 offerta prest. ordinarie'!F$8</f>
        <v>0</v>
      </c>
      <c r="G29" s="57">
        <f>'C4 offerta ore'!G26*'C1 offerta prest. ordinarie'!G$8</f>
        <v>0</v>
      </c>
      <c r="H29" s="57">
        <f>'C4 offerta ore'!H26*'C1 offerta prest. ordinarie'!H$8</f>
        <v>0</v>
      </c>
      <c r="I29" s="57">
        <f>'C4 offerta ore'!I26*'C1 offerta prest. ordinarie'!I$8</f>
        <v>0</v>
      </c>
      <c r="J29" s="57">
        <f>'C4 offerta ore'!J26*'C1 offerta prest. ordinarie'!J$8</f>
        <v>0</v>
      </c>
      <c r="K29" s="58">
        <f t="shared" si="1"/>
        <v>0</v>
      </c>
    </row>
    <row r="30" spans="1:11" ht="12.75">
      <c r="A30" s="59"/>
      <c r="B30" s="60" t="s">
        <v>108</v>
      </c>
      <c r="C30" s="57">
        <f>'C4 offerta ore'!C27*'C1 offerta prest. ordinarie'!C$8</f>
        <v>16626.72</v>
      </c>
      <c r="D30" s="57">
        <f>'C4 offerta ore'!D27*'C1 offerta prest. ordinarie'!D$8</f>
        <v>0</v>
      </c>
      <c r="E30" s="57">
        <f>'C4 offerta ore'!E27*'C1 offerta prest. ordinarie'!E$8</f>
        <v>1047.09</v>
      </c>
      <c r="F30" s="57">
        <f>'C4 offerta ore'!F27*'C1 offerta prest. ordinarie'!F$8</f>
        <v>0</v>
      </c>
      <c r="G30" s="57">
        <f>'C4 offerta ore'!G27*'C1 offerta prest. ordinarie'!G$8</f>
        <v>2946.46</v>
      </c>
      <c r="H30" s="57">
        <f>'C4 offerta ore'!H27*'C1 offerta prest. ordinarie'!H$8</f>
        <v>3006.96</v>
      </c>
      <c r="I30" s="57">
        <f>'C4 offerta ore'!I27*'C1 offerta prest. ordinarie'!I$8</f>
        <v>209.44</v>
      </c>
      <c r="J30" s="57">
        <f>'C4 offerta ore'!J27*'C1 offerta prest. ordinarie'!J$8</f>
        <v>1259.28</v>
      </c>
      <c r="K30" s="58">
        <f t="shared" si="1"/>
        <v>25095.95</v>
      </c>
    </row>
    <row r="31" spans="1:11" ht="12.75">
      <c r="A31" s="59" t="s">
        <v>16</v>
      </c>
      <c r="B31" s="60"/>
      <c r="C31" s="57">
        <f>'C4 offerta ore'!C28*'C1 offerta prest. ordinarie'!C$8</f>
        <v>0</v>
      </c>
      <c r="D31" s="57">
        <f>'C4 offerta ore'!D28*'C1 offerta prest. ordinarie'!D$8</f>
        <v>0</v>
      </c>
      <c r="E31" s="57">
        <f>'C4 offerta ore'!E28*'C1 offerta prest. ordinarie'!E$8</f>
        <v>0</v>
      </c>
      <c r="F31" s="57">
        <f>'C4 offerta ore'!F28*'C1 offerta prest. ordinarie'!F$8</f>
        <v>0</v>
      </c>
      <c r="G31" s="57">
        <f>'C4 offerta ore'!G28*'C1 offerta prest. ordinarie'!G$8</f>
        <v>0</v>
      </c>
      <c r="H31" s="57">
        <f>'C4 offerta ore'!H28*'C1 offerta prest. ordinarie'!H$8</f>
        <v>0</v>
      </c>
      <c r="I31" s="57">
        <f>'C4 offerta ore'!I28*'C1 offerta prest. ordinarie'!I$8</f>
        <v>0</v>
      </c>
      <c r="J31" s="57">
        <f>'C4 offerta ore'!J28*'C1 offerta prest. ordinarie'!J$8</f>
        <v>0</v>
      </c>
      <c r="K31" s="58">
        <f t="shared" si="1"/>
        <v>0</v>
      </c>
    </row>
    <row r="32" spans="1:11" ht="12.75">
      <c r="A32" s="59"/>
      <c r="B32" s="60" t="s">
        <v>109</v>
      </c>
      <c r="C32" s="57">
        <f>'C4 offerta ore'!C29*'C1 offerta prest. ordinarie'!C$8</f>
        <v>87435.62</v>
      </c>
      <c r="D32" s="57">
        <f>'C4 offerta ore'!D29*'C1 offerta prest. ordinarie'!D$8</f>
        <v>3186.47</v>
      </c>
      <c r="E32" s="57">
        <f>'C4 offerta ore'!E29*'C1 offerta prest. ordinarie'!E$8</f>
        <v>3094.98</v>
      </c>
      <c r="F32" s="57">
        <f>'C4 offerta ore'!F29*'C1 offerta prest. ordinarie'!F$8</f>
        <v>2284.33</v>
      </c>
      <c r="G32" s="57">
        <f>'C4 offerta ore'!G29*'C1 offerta prest. ordinarie'!G$8</f>
        <v>13219.62</v>
      </c>
      <c r="H32" s="57">
        <f>'C4 offerta ore'!H29*'C1 offerta prest. ordinarie'!H$8</f>
        <v>13546.8</v>
      </c>
      <c r="I32" s="57">
        <f>'C4 offerta ore'!I29*'C1 offerta prest. ordinarie'!I$8</f>
        <v>470.6</v>
      </c>
      <c r="J32" s="57">
        <f>'C4 offerta ore'!J29*'C1 offerta prest. ordinarie'!J$8</f>
        <v>0</v>
      </c>
      <c r="K32" s="58">
        <f t="shared" si="1"/>
        <v>123238.42</v>
      </c>
    </row>
    <row r="33" spans="1:11" ht="12.75">
      <c r="A33" s="59"/>
      <c r="B33" s="60" t="s">
        <v>110</v>
      </c>
      <c r="C33" s="57">
        <f>'C4 offerta ore'!C30*'C1 offerta prest. ordinarie'!C$8</f>
        <v>19753.37</v>
      </c>
      <c r="D33" s="57">
        <f>'C4 offerta ore'!D30*'C1 offerta prest. ordinarie'!D$8</f>
        <v>0</v>
      </c>
      <c r="E33" s="57">
        <f>'C4 offerta ore'!E30*'C1 offerta prest. ordinarie'!E$8</f>
        <v>0</v>
      </c>
      <c r="F33" s="57">
        <f>'C4 offerta ore'!F30*'C1 offerta prest. ordinarie'!F$8</f>
        <v>2015.72</v>
      </c>
      <c r="G33" s="57">
        <f>'C4 offerta ore'!G30*'C1 offerta prest. ordinarie'!G$8</f>
        <v>0</v>
      </c>
      <c r="H33" s="57">
        <f>'C4 offerta ore'!H30*'C1 offerta prest. ordinarie'!H$8</f>
        <v>3617.2</v>
      </c>
      <c r="I33" s="57">
        <f>'C4 offerta ore'!I30*'C1 offerta prest. ordinarie'!I$8</f>
        <v>223.47</v>
      </c>
      <c r="J33" s="57">
        <f>'C4 offerta ore'!J30*'C1 offerta prest. ordinarie'!J$8</f>
        <v>0</v>
      </c>
      <c r="K33" s="58">
        <f t="shared" si="1"/>
        <v>25609.76</v>
      </c>
    </row>
    <row r="34" spans="1:11" ht="12.75">
      <c r="A34" s="59"/>
      <c r="B34" s="60" t="s">
        <v>111</v>
      </c>
      <c r="C34" s="57">
        <f>'C4 offerta ore'!C31*'C1 offerta prest. ordinarie'!C$8</f>
        <v>51948.77</v>
      </c>
      <c r="D34" s="57">
        <f>'C4 offerta ore'!D31*'C1 offerta prest. ordinarie'!D$8</f>
        <v>0</v>
      </c>
      <c r="E34" s="57">
        <f>'C4 offerta ore'!E31*'C1 offerta prest. ordinarie'!E$8</f>
        <v>0</v>
      </c>
      <c r="F34" s="57">
        <f>'C4 offerta ore'!F31*'C1 offerta prest. ordinarie'!F$8</f>
        <v>1697.27</v>
      </c>
      <c r="G34" s="57">
        <f>'C4 offerta ore'!G31*'C1 offerta prest. ordinarie'!G$8</f>
        <v>0</v>
      </c>
      <c r="H34" s="57">
        <f>'C4 offerta ore'!H31*'C1 offerta prest. ordinarie'!H$8</f>
        <v>3725.98</v>
      </c>
      <c r="I34" s="57">
        <f>'C4 offerta ore'!I31*'C1 offerta prest. ordinarie'!I$8</f>
        <v>178.1</v>
      </c>
      <c r="J34" s="57">
        <f>'C4 offerta ore'!J31*'C1 offerta prest. ordinarie'!J$8</f>
        <v>0</v>
      </c>
      <c r="K34" s="58">
        <f t="shared" si="1"/>
        <v>57550.12</v>
      </c>
    </row>
    <row r="35" spans="1:11" ht="12.75">
      <c r="A35" s="59"/>
      <c r="B35" s="60" t="s">
        <v>112</v>
      </c>
      <c r="C35" s="57">
        <f>'C4 offerta ore'!C32*'C1 offerta prest. ordinarie'!C$8</f>
        <v>7500.3</v>
      </c>
      <c r="D35" s="57">
        <f>'C4 offerta ore'!D32*'C1 offerta prest. ordinarie'!D$8</f>
        <v>0</v>
      </c>
      <c r="E35" s="57">
        <f>'C4 offerta ore'!E32*'C1 offerta prest. ordinarie'!E$8</f>
        <v>1138.94</v>
      </c>
      <c r="F35" s="57">
        <f>'C4 offerta ore'!F32*'C1 offerta prest. ordinarie'!F$8</f>
        <v>0</v>
      </c>
      <c r="G35" s="57">
        <f>'C4 offerta ore'!G32*'C1 offerta prest. ordinarie'!G$8</f>
        <v>996.8</v>
      </c>
      <c r="H35" s="57">
        <f>'C4 offerta ore'!H32*'C1 offerta prest. ordinarie'!H$8</f>
        <v>1709.55</v>
      </c>
      <c r="I35" s="57">
        <f>'C4 offerta ore'!I32*'C1 offerta prest. ordinarie'!I$8</f>
        <v>0</v>
      </c>
      <c r="J35" s="57">
        <f>'C4 offerta ore'!J32*'C1 offerta prest. ordinarie'!J$8</f>
        <v>0</v>
      </c>
      <c r="K35" s="58">
        <f t="shared" si="1"/>
        <v>11345.59</v>
      </c>
    </row>
    <row r="36" spans="1:11" ht="12.75">
      <c r="A36" s="59"/>
      <c r="B36" s="60" t="s">
        <v>113</v>
      </c>
      <c r="C36" s="57">
        <f>'C4 offerta ore'!C33*'C1 offerta prest. ordinarie'!C$8</f>
        <v>9392.92</v>
      </c>
      <c r="D36" s="57">
        <f>'C4 offerta ore'!D33*'C1 offerta prest. ordinarie'!D$8</f>
        <v>0</v>
      </c>
      <c r="E36" s="57">
        <f>'C4 offerta ore'!E33*'C1 offerta prest. ordinarie'!E$8</f>
        <v>0</v>
      </c>
      <c r="F36" s="57">
        <f>'C4 offerta ore'!F33*'C1 offerta prest. ordinarie'!F$8</f>
        <v>0</v>
      </c>
      <c r="G36" s="57">
        <f>'C4 offerta ore'!G33*'C1 offerta prest. ordinarie'!G$8</f>
        <v>1835.05</v>
      </c>
      <c r="H36" s="57">
        <f>'C4 offerta ore'!H33*'C1 offerta prest. ordinarie'!H$8</f>
        <v>923.76</v>
      </c>
      <c r="I36" s="57">
        <f>'C4 offerta ore'!I33*'C1 offerta prest. ordinarie'!I$8</f>
        <v>0</v>
      </c>
      <c r="J36" s="57">
        <f>'C4 offerta ore'!J33*'C1 offerta prest. ordinarie'!J$8</f>
        <v>0</v>
      </c>
      <c r="K36" s="58">
        <f t="shared" si="1"/>
        <v>12151.73</v>
      </c>
    </row>
    <row r="37" spans="1:11" ht="12.75">
      <c r="A37" s="59" t="s">
        <v>17</v>
      </c>
      <c r="B37" s="60"/>
      <c r="C37" s="57">
        <f>'C4 offerta ore'!C34*'C1 offerta prest. ordinarie'!C$8</f>
        <v>0</v>
      </c>
      <c r="D37" s="57">
        <f>'C4 offerta ore'!D34*'C1 offerta prest. ordinarie'!D$8</f>
        <v>0</v>
      </c>
      <c r="E37" s="57">
        <f>'C4 offerta ore'!E34*'C1 offerta prest. ordinarie'!E$8</f>
        <v>0</v>
      </c>
      <c r="F37" s="57">
        <f>'C4 offerta ore'!F34*'C1 offerta prest. ordinarie'!F$8</f>
        <v>0</v>
      </c>
      <c r="G37" s="57">
        <f>'C4 offerta ore'!G34*'C1 offerta prest. ordinarie'!G$8</f>
        <v>0</v>
      </c>
      <c r="H37" s="57">
        <f>'C4 offerta ore'!H34*'C1 offerta prest. ordinarie'!H$8</f>
        <v>0</v>
      </c>
      <c r="I37" s="57">
        <f>'C4 offerta ore'!I34*'C1 offerta prest. ordinarie'!I$8</f>
        <v>0</v>
      </c>
      <c r="J37" s="57">
        <f>'C4 offerta ore'!J34*'C1 offerta prest. ordinarie'!J$8</f>
        <v>0</v>
      </c>
      <c r="K37" s="58">
        <f t="shared" si="1"/>
        <v>0</v>
      </c>
    </row>
    <row r="38" spans="1:11" ht="12.75">
      <c r="A38" s="59"/>
      <c r="B38" s="60" t="s">
        <v>114</v>
      </c>
      <c r="C38" s="57">
        <f>'C4 offerta ore'!C35*'C1 offerta prest. ordinarie'!C$8</f>
        <v>3478.64</v>
      </c>
      <c r="D38" s="57">
        <f>'C4 offerta ore'!D35*'C1 offerta prest. ordinarie'!D$8</f>
        <v>0</v>
      </c>
      <c r="E38" s="57">
        <f>'C4 offerta ore'!E35*'C1 offerta prest. ordinarie'!E$8</f>
        <v>0</v>
      </c>
      <c r="F38" s="57">
        <f>'C4 offerta ore'!F35*'C1 offerta prest. ordinarie'!F$8</f>
        <v>0</v>
      </c>
      <c r="G38" s="57">
        <f>'C4 offerta ore'!G35*'C1 offerta prest. ordinarie'!G$8</f>
        <v>820.51</v>
      </c>
      <c r="H38" s="57">
        <f>'C4 offerta ore'!H35*'C1 offerta prest. ordinarie'!H$8</f>
        <v>397.98</v>
      </c>
      <c r="I38" s="57">
        <f>'C4 offerta ore'!I35*'C1 offerta prest. ordinarie'!I$8</f>
        <v>0</v>
      </c>
      <c r="J38" s="57">
        <f>'C4 offerta ore'!J35*'C1 offerta prest. ordinarie'!J$8</f>
        <v>2572.68</v>
      </c>
      <c r="K38" s="58">
        <f t="shared" si="1"/>
        <v>7269.81</v>
      </c>
    </row>
    <row r="39" spans="1:11" ht="12.75">
      <c r="A39" s="59"/>
      <c r="B39" s="60" t="s">
        <v>115</v>
      </c>
      <c r="C39" s="57">
        <f>'C4 offerta ore'!C36*'C1 offerta prest. ordinarie'!C$8</f>
        <v>3856.57</v>
      </c>
      <c r="D39" s="57">
        <f>'C4 offerta ore'!D36*'C1 offerta prest. ordinarie'!D$8</f>
        <v>0</v>
      </c>
      <c r="E39" s="57">
        <f>'C4 offerta ore'!E36*'C1 offerta prest. ordinarie'!E$8</f>
        <v>128.04</v>
      </c>
      <c r="F39" s="57">
        <f>'C4 offerta ore'!F36*'C1 offerta prest. ordinarie'!F$8</f>
        <v>331.97</v>
      </c>
      <c r="G39" s="57">
        <f>'C4 offerta ore'!G36*'C1 offerta prest. ordinarie'!G$8</f>
        <v>449.96</v>
      </c>
      <c r="H39" s="57">
        <f>'C4 offerta ore'!H36*'C1 offerta prest. ordinarie'!H$8</f>
        <v>835.32</v>
      </c>
      <c r="I39" s="57">
        <f>'C4 offerta ore'!I36*'C1 offerta prest. ordinarie'!I$8</f>
        <v>7.85</v>
      </c>
      <c r="J39" s="57">
        <f>'C4 offerta ore'!J36*'C1 offerta prest. ordinarie'!J$8</f>
        <v>0</v>
      </c>
      <c r="K39" s="58">
        <f t="shared" si="1"/>
        <v>5609.71</v>
      </c>
    </row>
    <row r="40" spans="1:11" ht="12.75">
      <c r="A40" s="59"/>
      <c r="B40" s="60" t="s">
        <v>116</v>
      </c>
      <c r="C40" s="57">
        <f>'C4 offerta ore'!C37*'C1 offerta prest. ordinarie'!C$8</f>
        <v>4988.61</v>
      </c>
      <c r="D40" s="57">
        <f>'C4 offerta ore'!D37*'C1 offerta prest. ordinarie'!D$8</f>
        <v>0</v>
      </c>
      <c r="E40" s="57">
        <f>'C4 offerta ore'!E37*'C1 offerta prest. ordinarie'!E$8</f>
        <v>132.26</v>
      </c>
      <c r="F40" s="57">
        <f>'C4 offerta ore'!F37*'C1 offerta prest. ordinarie'!F$8</f>
        <v>0</v>
      </c>
      <c r="G40" s="57">
        <f>'C4 offerta ore'!G37*'C1 offerta prest. ordinarie'!G$8</f>
        <v>618.01</v>
      </c>
      <c r="H40" s="57">
        <f>'C4 offerta ore'!H37*'C1 offerta prest. ordinarie'!H$8</f>
        <v>989.64</v>
      </c>
      <c r="I40" s="57">
        <f>'C4 offerta ore'!I37*'C1 offerta prest. ordinarie'!I$8</f>
        <v>0</v>
      </c>
      <c r="J40" s="57">
        <f>'C4 offerta ore'!J37*'C1 offerta prest. ordinarie'!J$8</f>
        <v>1844.04</v>
      </c>
      <c r="K40" s="58">
        <f t="shared" si="1"/>
        <v>8572.56</v>
      </c>
    </row>
    <row r="41" spans="1:11" ht="12.75">
      <c r="A41" s="59"/>
      <c r="B41" s="60" t="s">
        <v>117</v>
      </c>
      <c r="C41" s="57">
        <f>'C4 offerta ore'!C38*'C1 offerta prest. ordinarie'!C$8</f>
        <v>8073.1</v>
      </c>
      <c r="D41" s="57">
        <f>'C4 offerta ore'!D38*'C1 offerta prest. ordinarie'!D$8</f>
        <v>0</v>
      </c>
      <c r="E41" s="57">
        <f>'C4 offerta ore'!E38*'C1 offerta prest. ordinarie'!E$8</f>
        <v>868.53</v>
      </c>
      <c r="F41" s="57">
        <f>'C4 offerta ore'!F38*'C1 offerta prest. ordinarie'!F$8</f>
        <v>836.67</v>
      </c>
      <c r="G41" s="57">
        <f>'C4 offerta ore'!G38*'C1 offerta prest. ordinarie'!G$8</f>
        <v>1288.95</v>
      </c>
      <c r="H41" s="57">
        <f>'C4 offerta ore'!H38*'C1 offerta prest. ordinarie'!H$8</f>
        <v>2066.4</v>
      </c>
      <c r="I41" s="57">
        <f>'C4 offerta ore'!I38*'C1 offerta prest. ordinarie'!I$8</f>
        <v>54.53</v>
      </c>
      <c r="J41" s="57">
        <f>'C4 offerta ore'!J38*'C1 offerta prest. ordinarie'!J$8</f>
        <v>0</v>
      </c>
      <c r="K41" s="58">
        <f t="shared" si="1"/>
        <v>13188.18</v>
      </c>
    </row>
    <row r="42" spans="1:11" ht="12.75">
      <c r="A42" s="59"/>
      <c r="B42" s="60" t="s">
        <v>118</v>
      </c>
      <c r="C42" s="57">
        <f>'C4 offerta ore'!C39*'C1 offerta prest. ordinarie'!C$8</f>
        <v>5667.82</v>
      </c>
      <c r="D42" s="57">
        <f>'C4 offerta ore'!D39*'C1 offerta prest. ordinarie'!D$8</f>
        <v>0</v>
      </c>
      <c r="E42" s="57">
        <f>'C4 offerta ore'!E39*'C1 offerta prest. ordinarie'!E$8</f>
        <v>0</v>
      </c>
      <c r="F42" s="57">
        <f>'C4 offerta ore'!F39*'C1 offerta prest. ordinarie'!F$8</f>
        <v>0</v>
      </c>
      <c r="G42" s="57">
        <f>'C4 offerta ore'!G39*'C1 offerta prest. ordinarie'!G$8</f>
        <v>0</v>
      </c>
      <c r="H42" s="57">
        <f>'C4 offerta ore'!H39*'C1 offerta prest. ordinarie'!H$8</f>
        <v>922.87</v>
      </c>
      <c r="I42" s="57">
        <f>'C4 offerta ore'!I39*'C1 offerta prest. ordinarie'!I$8</f>
        <v>8.42</v>
      </c>
      <c r="J42" s="57">
        <f>'C4 offerta ore'!J39*'C1 offerta prest. ordinarie'!J$8</f>
        <v>1518</v>
      </c>
      <c r="K42" s="58">
        <f t="shared" si="1"/>
        <v>8117.11</v>
      </c>
    </row>
    <row r="43" spans="1:11" ht="12.75">
      <c r="A43" s="59"/>
      <c r="B43" s="60" t="s">
        <v>119</v>
      </c>
      <c r="C43" s="57">
        <f>'C4 offerta ore'!C40*'C1 offerta prest. ordinarie'!C$8</f>
        <v>4818.51</v>
      </c>
      <c r="D43" s="57">
        <f>'C4 offerta ore'!D40*'C1 offerta prest. ordinarie'!D$8</f>
        <v>0</v>
      </c>
      <c r="E43" s="57">
        <f>'C4 offerta ore'!E40*'C1 offerta prest. ordinarie'!E$8</f>
        <v>0</v>
      </c>
      <c r="F43" s="57">
        <f>'C4 offerta ore'!F40*'C1 offerta prest. ordinarie'!F$8</f>
        <v>0</v>
      </c>
      <c r="G43" s="57">
        <f>'C4 offerta ore'!G40*'C1 offerta prest. ordinarie'!G$8</f>
        <v>374.55</v>
      </c>
      <c r="H43" s="57">
        <f>'C4 offerta ore'!H40*'C1 offerta prest. ordinarie'!H$8</f>
        <v>1510.11</v>
      </c>
      <c r="I43" s="57">
        <f>'C4 offerta ore'!I40*'C1 offerta prest. ordinarie'!I$8</f>
        <v>40.95</v>
      </c>
      <c r="J43" s="57">
        <f>'C4 offerta ore'!J40*'C1 offerta prest. ordinarie'!J$8</f>
        <v>4191</v>
      </c>
      <c r="K43" s="58">
        <f t="shared" si="1"/>
        <v>10935.12</v>
      </c>
    </row>
    <row r="44" spans="1:11" ht="12.75">
      <c r="A44" s="59"/>
      <c r="B44" s="60" t="s">
        <v>120</v>
      </c>
      <c r="C44" s="57">
        <f>'C4 offerta ore'!C41*'C1 offerta prest. ordinarie'!C$8</f>
        <v>10214.53</v>
      </c>
      <c r="D44" s="57">
        <f>'C4 offerta ore'!D41*'C1 offerta prest. ordinarie'!D$8</f>
        <v>0</v>
      </c>
      <c r="E44" s="57">
        <f>'C4 offerta ore'!E41*'C1 offerta prest. ordinarie'!E$8</f>
        <v>448.96</v>
      </c>
      <c r="F44" s="57">
        <f>'C4 offerta ore'!F41*'C1 offerta prest. ordinarie'!F$8</f>
        <v>0</v>
      </c>
      <c r="G44" s="57">
        <f>'C4 offerta ore'!G41*'C1 offerta prest. ordinarie'!G$8</f>
        <v>0</v>
      </c>
      <c r="H44" s="57">
        <f>'C4 offerta ore'!H41*'C1 offerta prest. ordinarie'!H$8</f>
        <v>1409.73</v>
      </c>
      <c r="I44" s="57">
        <f>'C4 offerta ore'!I41*'C1 offerta prest. ordinarie'!I$8</f>
        <v>179.15</v>
      </c>
      <c r="J44" s="57">
        <f>'C4 offerta ore'!J41*'C1 offerta prest. ordinarie'!J$8</f>
        <v>2572.68</v>
      </c>
      <c r="K44" s="58">
        <f t="shared" si="1"/>
        <v>14825.05</v>
      </c>
    </row>
    <row r="45" spans="1:11" ht="12.75">
      <c r="A45" s="59" t="s">
        <v>18</v>
      </c>
      <c r="B45" s="60"/>
      <c r="C45" s="57">
        <f>'C4 offerta ore'!C42*'C1 offerta prest. ordinarie'!C$8</f>
        <v>0</v>
      </c>
      <c r="D45" s="57">
        <f>'C4 offerta ore'!D42*'C1 offerta prest. ordinarie'!D$8</f>
        <v>0</v>
      </c>
      <c r="E45" s="57">
        <f>'C4 offerta ore'!E42*'C1 offerta prest. ordinarie'!E$8</f>
        <v>0</v>
      </c>
      <c r="F45" s="57">
        <f>'C4 offerta ore'!F42*'C1 offerta prest. ordinarie'!F$8</f>
        <v>0</v>
      </c>
      <c r="G45" s="57">
        <f>'C4 offerta ore'!G42*'C1 offerta prest. ordinarie'!G$8</f>
        <v>0</v>
      </c>
      <c r="H45" s="57">
        <f>'C4 offerta ore'!H42*'C1 offerta prest. ordinarie'!H$8</f>
        <v>0</v>
      </c>
      <c r="I45" s="57">
        <f>'C4 offerta ore'!I42*'C1 offerta prest. ordinarie'!I$8</f>
        <v>0</v>
      </c>
      <c r="J45" s="57">
        <f>'C4 offerta ore'!J42*'C1 offerta prest. ordinarie'!J$8</f>
        <v>0</v>
      </c>
      <c r="K45" s="58">
        <f t="shared" si="1"/>
        <v>0</v>
      </c>
    </row>
    <row r="46" spans="1:11" ht="12.75">
      <c r="A46" s="59"/>
      <c r="B46" s="60" t="s">
        <v>121</v>
      </c>
      <c r="C46" s="57">
        <f>'C4 offerta ore'!C43*'C1 offerta prest. ordinarie'!C$8</f>
        <v>8401.8</v>
      </c>
      <c r="D46" s="57">
        <f>'C4 offerta ore'!D43*'C1 offerta prest. ordinarie'!D$8</f>
        <v>0</v>
      </c>
      <c r="E46" s="57">
        <f>'C4 offerta ore'!E43*'C1 offerta prest. ordinarie'!E$8</f>
        <v>404.14</v>
      </c>
      <c r="F46" s="57">
        <f>'C4 offerta ore'!F43*'C1 offerta prest. ordinarie'!F$8</f>
        <v>2191.2</v>
      </c>
      <c r="G46" s="57">
        <f>'C4 offerta ore'!G43*'C1 offerta prest. ordinarie'!G$8</f>
        <v>2247.3</v>
      </c>
      <c r="H46" s="57">
        <f>'C4 offerta ore'!H43*'C1 offerta prest. ordinarie'!H$8</f>
        <v>1193.94</v>
      </c>
      <c r="I46" s="57">
        <f>'C4 offerta ore'!I43*'C1 offerta prest. ordinarie'!I$8</f>
        <v>0</v>
      </c>
      <c r="J46" s="57">
        <f>'C4 offerta ore'!J43*'C1 offerta prest. ordinarie'!J$8</f>
        <v>368.28</v>
      </c>
      <c r="K46" s="58">
        <f t="shared" si="1"/>
        <v>14806.66</v>
      </c>
    </row>
    <row r="47" spans="1:11" ht="12.75">
      <c r="A47" s="59"/>
      <c r="B47" s="60" t="s">
        <v>122</v>
      </c>
      <c r="C47" s="57">
        <f>'C4 offerta ore'!C44*'C1 offerta prest. ordinarie'!C$8</f>
        <v>5311.12</v>
      </c>
      <c r="D47" s="57">
        <f>'C4 offerta ore'!D44*'C1 offerta prest. ordinarie'!D$8</f>
        <v>0</v>
      </c>
      <c r="E47" s="57">
        <f>'C4 offerta ore'!E44*'C1 offerta prest. ordinarie'!E$8</f>
        <v>0</v>
      </c>
      <c r="F47" s="57">
        <f>'C4 offerta ore'!F44*'C1 offerta prest. ordinarie'!F$8</f>
        <v>0</v>
      </c>
      <c r="G47" s="57">
        <f>'C4 offerta ore'!G44*'C1 offerta prest. ordinarie'!G$8</f>
        <v>1081.2</v>
      </c>
      <c r="H47" s="57">
        <f>'C4 offerta ore'!H44*'C1 offerta prest. ordinarie'!H$8</f>
        <v>687.18</v>
      </c>
      <c r="I47" s="57">
        <f>'C4 offerta ore'!I44*'C1 offerta prest. ordinarie'!I$8</f>
        <v>0</v>
      </c>
      <c r="J47" s="57">
        <f>'C4 offerta ore'!J44*'C1 offerta prest. ordinarie'!J$8</f>
        <v>1056</v>
      </c>
      <c r="K47" s="58">
        <f t="shared" si="1"/>
        <v>8135.5</v>
      </c>
    </row>
    <row r="48" spans="1:11" ht="12.75">
      <c r="A48" s="59"/>
      <c r="B48" s="60" t="s">
        <v>123</v>
      </c>
      <c r="C48" s="57">
        <f>'C4 offerta ore'!C45*'C1 offerta prest. ordinarie'!C$8</f>
        <v>25190.66</v>
      </c>
      <c r="D48" s="57">
        <f>'C4 offerta ore'!D45*'C1 offerta prest. ordinarie'!D$8</f>
        <v>0</v>
      </c>
      <c r="E48" s="57">
        <f>'C4 offerta ore'!E45*'C1 offerta prest. ordinarie'!E$8</f>
        <v>0</v>
      </c>
      <c r="F48" s="57">
        <f>'C4 offerta ore'!F45*'C1 offerta prest. ordinarie'!F$8</f>
        <v>0</v>
      </c>
      <c r="G48" s="57">
        <f>'C4 offerta ore'!G45*'C1 offerta prest. ordinarie'!G$8</f>
        <v>0</v>
      </c>
      <c r="H48" s="57">
        <f>'C4 offerta ore'!H45*'C1 offerta prest. ordinarie'!H$8</f>
        <v>4510.44</v>
      </c>
      <c r="I48" s="57">
        <f>'C4 offerta ore'!I45*'C1 offerta prest. ordinarie'!I$8</f>
        <v>0</v>
      </c>
      <c r="J48" s="57">
        <f>'C4 offerta ore'!J45*'C1 offerta prest. ordinarie'!J$8</f>
        <v>0</v>
      </c>
      <c r="K48" s="58">
        <f t="shared" si="1"/>
        <v>29701.1</v>
      </c>
    </row>
    <row r="49" spans="1:11" ht="12.75">
      <c r="A49" s="59" t="s">
        <v>19</v>
      </c>
      <c r="B49" s="60"/>
      <c r="C49" s="57">
        <f>'C4 offerta ore'!C46*'C1 offerta prest. ordinarie'!C$8</f>
        <v>0</v>
      </c>
      <c r="D49" s="57">
        <f>'C4 offerta ore'!D46*'C1 offerta prest. ordinarie'!D$8</f>
        <v>0</v>
      </c>
      <c r="E49" s="57">
        <f>'C4 offerta ore'!E46*'C1 offerta prest. ordinarie'!E$8</f>
        <v>0</v>
      </c>
      <c r="F49" s="57">
        <f>'C4 offerta ore'!F46*'C1 offerta prest. ordinarie'!F$8</f>
        <v>0</v>
      </c>
      <c r="G49" s="57">
        <f>'C4 offerta ore'!G46*'C1 offerta prest. ordinarie'!G$8</f>
        <v>0</v>
      </c>
      <c r="H49" s="57">
        <f>'C4 offerta ore'!H46*'C1 offerta prest. ordinarie'!H$8</f>
        <v>0</v>
      </c>
      <c r="I49" s="57">
        <f>'C4 offerta ore'!I46*'C1 offerta prest. ordinarie'!I$8</f>
        <v>0</v>
      </c>
      <c r="J49" s="57">
        <f>'C4 offerta ore'!J46*'C1 offerta prest. ordinarie'!J$8</f>
        <v>0</v>
      </c>
      <c r="K49" s="58">
        <f t="shared" si="1"/>
        <v>0</v>
      </c>
    </row>
    <row r="50" spans="1:11" ht="12.75">
      <c r="A50" s="59"/>
      <c r="B50" s="60" t="s">
        <v>124</v>
      </c>
      <c r="C50" s="57">
        <f>'C4 offerta ore'!C47*'C1 offerta prest. ordinarie'!C$8</f>
        <v>10886.08</v>
      </c>
      <c r="D50" s="57">
        <f>'C4 offerta ore'!D47*'C1 offerta prest. ordinarie'!D$8</f>
        <v>279.11</v>
      </c>
      <c r="E50" s="57">
        <f>'C4 offerta ore'!E47*'C1 offerta prest. ordinarie'!E$8</f>
        <v>364.64</v>
      </c>
      <c r="F50" s="57">
        <f>'C4 offerta ore'!F47*'C1 offerta prest. ordinarie'!F$8</f>
        <v>0</v>
      </c>
      <c r="G50" s="57">
        <f>'C4 offerta ore'!G47*'C1 offerta prest. ordinarie'!G$8</f>
        <v>1014.78</v>
      </c>
      <c r="H50" s="57">
        <f>'C4 offerta ore'!H47*'C1 offerta prest. ordinarie'!H$8</f>
        <v>680.55</v>
      </c>
      <c r="I50" s="57">
        <f>'C4 offerta ore'!I47*'C1 offerta prest. ordinarie'!I$8</f>
        <v>157.01</v>
      </c>
      <c r="J50" s="57">
        <f>'C4 offerta ore'!J47*'C1 offerta prest. ordinarie'!J$8</f>
        <v>0</v>
      </c>
      <c r="K50" s="58">
        <f t="shared" si="1"/>
        <v>13382.17</v>
      </c>
    </row>
    <row r="51" spans="1:11" ht="12.75">
      <c r="A51" s="59"/>
      <c r="B51" s="60" t="s">
        <v>125</v>
      </c>
      <c r="C51" s="57">
        <f>'C4 offerta ore'!C48*'C1 offerta prest. ordinarie'!C$8</f>
        <v>7645.64</v>
      </c>
      <c r="D51" s="57">
        <f>'C4 offerta ore'!D48*'C1 offerta prest. ordinarie'!D$8</f>
        <v>346.12</v>
      </c>
      <c r="E51" s="57">
        <f>'C4 offerta ore'!E48*'C1 offerta prest. ordinarie'!E$8</f>
        <v>0</v>
      </c>
      <c r="F51" s="57">
        <f>'C4 offerta ore'!F48*'C1 offerta prest. ordinarie'!F$8</f>
        <v>0</v>
      </c>
      <c r="G51" s="57">
        <f>'C4 offerta ore'!G48*'C1 offerta prest. ordinarie'!G$8</f>
        <v>501.65</v>
      </c>
      <c r="H51" s="57">
        <f>'C4 offerta ore'!H48*'C1 offerta prest. ordinarie'!H$8</f>
        <v>750.41</v>
      </c>
      <c r="I51" s="57">
        <f>'C4 offerta ore'!I48*'C1 offerta prest. ordinarie'!I$8</f>
        <v>123.38</v>
      </c>
      <c r="J51" s="57">
        <f>'C4 offerta ore'!J48*'C1 offerta prest. ordinarie'!J$8</f>
        <v>0</v>
      </c>
      <c r="K51" s="58">
        <f t="shared" si="1"/>
        <v>9367.2</v>
      </c>
    </row>
    <row r="52" spans="1:11" ht="12.75">
      <c r="A52" s="59"/>
      <c r="B52" s="60" t="s">
        <v>126</v>
      </c>
      <c r="C52" s="57">
        <f>'C4 offerta ore'!C49*'C1 offerta prest. ordinarie'!C$8</f>
        <v>7252.08</v>
      </c>
      <c r="D52" s="57">
        <f>'C4 offerta ore'!D49*'C1 offerta prest. ordinarie'!D$8</f>
        <v>392.15</v>
      </c>
      <c r="E52" s="57">
        <f>'C4 offerta ore'!E49*'C1 offerta prest. ordinarie'!E$8</f>
        <v>453.74</v>
      </c>
      <c r="F52" s="57">
        <f>'C4 offerta ore'!F49*'C1 offerta prest. ordinarie'!F$8</f>
        <v>0</v>
      </c>
      <c r="G52" s="57">
        <f>'C4 offerta ore'!G49*'C1 offerta prest. ordinarie'!G$8</f>
        <v>1068.72</v>
      </c>
      <c r="H52" s="57">
        <f>'C4 offerta ore'!H49*'C1 offerta prest. ordinarie'!H$8</f>
        <v>1149.72</v>
      </c>
      <c r="I52" s="57">
        <f>'C4 offerta ore'!I49*'C1 offerta prest. ordinarie'!I$8</f>
        <v>104.72</v>
      </c>
      <c r="J52" s="57">
        <f>'C4 offerta ore'!J49*'C1 offerta prest. ordinarie'!J$8</f>
        <v>0</v>
      </c>
      <c r="K52" s="58">
        <f t="shared" si="1"/>
        <v>10421.13</v>
      </c>
    </row>
    <row r="53" spans="1:11" ht="12.75">
      <c r="A53" s="59"/>
      <c r="B53" s="60" t="s">
        <v>127</v>
      </c>
      <c r="C53" s="57">
        <f>'C4 offerta ore'!C50*'C1 offerta prest. ordinarie'!C$8</f>
        <v>12934.06</v>
      </c>
      <c r="D53" s="57">
        <f>'C4 offerta ore'!D50*'C1 offerta prest. ordinarie'!D$8</f>
        <v>856.76</v>
      </c>
      <c r="E53" s="57">
        <f>'C4 offerta ore'!E50*'C1 offerta prest. ordinarie'!E$8</f>
        <v>821.51</v>
      </c>
      <c r="F53" s="57">
        <f>'C4 offerta ore'!F50*'C1 offerta prest. ordinarie'!F$8</f>
        <v>0</v>
      </c>
      <c r="G53" s="57">
        <f>'C4 offerta ore'!G50*'C1 offerta prest. ordinarie'!G$8</f>
        <v>1722.93</v>
      </c>
      <c r="H53" s="57">
        <f>'C4 offerta ore'!H50*'C1 offerta prest. ordinarie'!H$8</f>
        <v>1183.33</v>
      </c>
      <c r="I53" s="57">
        <f>'C4 offerta ore'!I50*'C1 offerta prest. ordinarie'!I$8</f>
        <v>270.33</v>
      </c>
      <c r="J53" s="57">
        <f>'C4 offerta ore'!J50*'C1 offerta prest. ordinarie'!J$8</f>
        <v>0</v>
      </c>
      <c r="K53" s="58">
        <f t="shared" si="1"/>
        <v>17788.92</v>
      </c>
    </row>
    <row r="54" spans="1:11" ht="12.75">
      <c r="A54" s="59"/>
      <c r="B54" s="60" t="s">
        <v>128</v>
      </c>
      <c r="C54" s="57">
        <f>'C4 offerta ore'!C51*'C1 offerta prest. ordinarie'!C$8</f>
        <v>10398.48</v>
      </c>
      <c r="D54" s="57">
        <f>'C4 offerta ore'!D51*'C1 offerta prest. ordinarie'!D$8</f>
        <v>1261.7</v>
      </c>
      <c r="E54" s="57">
        <f>'C4 offerta ore'!E51*'C1 offerta prest. ordinarie'!E$8</f>
        <v>1137.1</v>
      </c>
      <c r="F54" s="57">
        <f>'C4 offerta ore'!F51*'C1 offerta prest. ordinarie'!F$8</f>
        <v>0</v>
      </c>
      <c r="G54" s="57">
        <f>'C4 offerta ore'!G51*'C1 offerta prest. ordinarie'!G$8</f>
        <v>1438.27</v>
      </c>
      <c r="H54" s="57">
        <f>'C4 offerta ore'!H51*'C1 offerta prest. ordinarie'!H$8</f>
        <v>1511.88</v>
      </c>
      <c r="I54" s="57">
        <f>'C4 offerta ore'!I51*'C1 offerta prest. ordinarie'!I$8</f>
        <v>862.93</v>
      </c>
      <c r="J54" s="57">
        <f>'C4 offerta ore'!J51*'C1 offerta prest. ordinarie'!J$8</f>
        <v>0</v>
      </c>
      <c r="K54" s="58">
        <f t="shared" si="1"/>
        <v>16610.36</v>
      </c>
    </row>
    <row r="55" spans="1:11" ht="12.75">
      <c r="A55" s="59"/>
      <c r="B55" s="60" t="s">
        <v>129</v>
      </c>
      <c r="C55" s="57">
        <f>'C4 offerta ore'!C52*'C1 offerta prest. ordinarie'!C$8</f>
        <v>6313.14</v>
      </c>
      <c r="D55" s="57">
        <f>'C4 offerta ore'!D52*'C1 offerta prest. ordinarie'!D$8</f>
        <v>0</v>
      </c>
      <c r="E55" s="57">
        <f>'C4 offerta ore'!E52*'C1 offerta prest. ordinarie'!E$8</f>
        <v>0</v>
      </c>
      <c r="F55" s="57">
        <f>'C4 offerta ore'!F52*'C1 offerta prest. ordinarie'!F$8</f>
        <v>0</v>
      </c>
      <c r="G55" s="57">
        <f>'C4 offerta ore'!G52*'C1 offerta prest. ordinarie'!G$8</f>
        <v>1544.14</v>
      </c>
      <c r="H55" s="57">
        <f>'C4 offerta ore'!H52*'C1 offerta prest. ordinarie'!H$8</f>
        <v>1315.55</v>
      </c>
      <c r="I55" s="57">
        <f>'C4 offerta ore'!I52*'C1 offerta prest. ordinarie'!I$8</f>
        <v>221.63</v>
      </c>
      <c r="J55" s="57">
        <f>'C4 offerta ore'!J52*'C1 offerta prest. ordinarie'!J$8</f>
        <v>0</v>
      </c>
      <c r="K55" s="58">
        <f t="shared" si="1"/>
        <v>9394.46</v>
      </c>
    </row>
    <row r="56" spans="1:11" ht="12.75">
      <c r="A56" s="59"/>
      <c r="B56" s="60" t="s">
        <v>130</v>
      </c>
      <c r="C56" s="57">
        <f>'C4 offerta ore'!C53*'C1 offerta prest. ordinarie'!C$8</f>
        <v>4496.29</v>
      </c>
      <c r="D56" s="57">
        <f>'C4 offerta ore'!D53*'C1 offerta prest. ordinarie'!D$8</f>
        <v>0</v>
      </c>
      <c r="E56" s="57">
        <f>'C4 offerta ore'!E53*'C1 offerta prest. ordinarie'!E$8</f>
        <v>0</v>
      </c>
      <c r="F56" s="57">
        <f>'C4 offerta ore'!F53*'C1 offerta prest. ordinarie'!F$8</f>
        <v>0</v>
      </c>
      <c r="G56" s="57">
        <f>'C4 offerta ore'!G53*'C1 offerta prest. ordinarie'!G$8</f>
        <v>944.86</v>
      </c>
      <c r="H56" s="57">
        <f>'C4 offerta ore'!H53*'C1 offerta prest. ordinarie'!H$8</f>
        <v>426.28</v>
      </c>
      <c r="I56" s="57">
        <f>'C4 offerta ore'!I53*'C1 offerta prest. ordinarie'!I$8</f>
        <v>0</v>
      </c>
      <c r="J56" s="57">
        <f>'C4 offerta ore'!J53*'C1 offerta prest. ordinarie'!J$8</f>
        <v>0</v>
      </c>
      <c r="K56" s="58">
        <f t="shared" si="1"/>
        <v>5867.43</v>
      </c>
    </row>
    <row r="57" spans="1:11" ht="12.75">
      <c r="A57" s="59" t="s">
        <v>20</v>
      </c>
      <c r="B57" s="60"/>
      <c r="C57" s="57">
        <f>'C4 offerta ore'!C54*'C1 offerta prest. ordinarie'!C$8</f>
        <v>0</v>
      </c>
      <c r="D57" s="57">
        <f>'C4 offerta ore'!D54*'C1 offerta prest. ordinarie'!D$8</f>
        <v>0</v>
      </c>
      <c r="E57" s="57">
        <f>'C4 offerta ore'!E54*'C1 offerta prest. ordinarie'!E$8</f>
        <v>0</v>
      </c>
      <c r="F57" s="57">
        <f>'C4 offerta ore'!F54*'C1 offerta prest. ordinarie'!F$8</f>
        <v>0</v>
      </c>
      <c r="G57" s="57">
        <f>'C4 offerta ore'!G54*'C1 offerta prest. ordinarie'!G$8</f>
        <v>0</v>
      </c>
      <c r="H57" s="57">
        <f>'C4 offerta ore'!H54*'C1 offerta prest. ordinarie'!H$8</f>
        <v>0</v>
      </c>
      <c r="I57" s="57">
        <f>'C4 offerta ore'!I54*'C1 offerta prest. ordinarie'!I$8</f>
        <v>0</v>
      </c>
      <c r="J57" s="57">
        <f>'C4 offerta ore'!J54*'C1 offerta prest. ordinarie'!J$8</f>
        <v>0</v>
      </c>
      <c r="K57" s="58">
        <f t="shared" si="1"/>
        <v>0</v>
      </c>
    </row>
    <row r="58" spans="1:11" ht="12.75">
      <c r="A58" s="59"/>
      <c r="B58" s="60" t="s">
        <v>131</v>
      </c>
      <c r="C58" s="57">
        <f>'C4 offerta ore'!C55*'C1 offerta prest. ordinarie'!C$8</f>
        <v>1975.16</v>
      </c>
      <c r="D58" s="57">
        <f>'C4 offerta ore'!D55*'C1 offerta prest. ordinarie'!D$8</f>
        <v>0</v>
      </c>
      <c r="E58" s="57">
        <f>'C4 offerta ore'!E55*'C1 offerta prest. ordinarie'!E$8</f>
        <v>0</v>
      </c>
      <c r="F58" s="57">
        <f>'C4 offerta ore'!F55*'C1 offerta prest. ordinarie'!F$8</f>
        <v>0</v>
      </c>
      <c r="G58" s="57">
        <f>'C4 offerta ore'!G55*'C1 offerta prest. ordinarie'!G$8</f>
        <v>1423.29</v>
      </c>
      <c r="H58" s="57">
        <f>'C4 offerta ore'!H55*'C1 offerta prest. ordinarie'!H$8</f>
        <v>1326.6</v>
      </c>
      <c r="I58" s="57">
        <f>'C4 offerta ore'!I55*'C1 offerta prest. ordinarie'!I$8</f>
        <v>89.76</v>
      </c>
      <c r="J58" s="57">
        <f>'C4 offerta ore'!J55*'C1 offerta prest. ordinarie'!J$8</f>
        <v>987.36</v>
      </c>
      <c r="K58" s="58">
        <f t="shared" si="1"/>
        <v>5802.17</v>
      </c>
    </row>
    <row r="59" spans="1:11" ht="12.75">
      <c r="A59" s="59"/>
      <c r="B59" s="60" t="s">
        <v>132</v>
      </c>
      <c r="C59" s="57">
        <f>'C4 offerta ore'!C56*'C1 offerta prest. ordinarie'!C$8</f>
        <v>27568.52</v>
      </c>
      <c r="D59" s="57">
        <f>'C4 offerta ore'!D56*'C1 offerta prest. ordinarie'!D$8</f>
        <v>0</v>
      </c>
      <c r="E59" s="57">
        <f>'C4 offerta ore'!E56*'C1 offerta prest. ordinarie'!E$8</f>
        <v>2513.02</v>
      </c>
      <c r="F59" s="57">
        <f>'C4 offerta ore'!F56*'C1 offerta prest. ordinarie'!F$8</f>
        <v>6226.66</v>
      </c>
      <c r="G59" s="57">
        <f>'C4 offerta ore'!G56*'C1 offerta prest. ordinarie'!G$8</f>
        <v>2621.85</v>
      </c>
      <c r="H59" s="57">
        <f>'C4 offerta ore'!H56*'C1 offerta prest. ordinarie'!H$8</f>
        <v>6518.03</v>
      </c>
      <c r="I59" s="57">
        <f>'C4 offerta ore'!I56*'C1 offerta prest. ordinarie'!I$8</f>
        <v>112.2</v>
      </c>
      <c r="J59" s="57">
        <f>'C4 offerta ore'!J56*'C1 offerta prest. ordinarie'!J$8</f>
        <v>5280</v>
      </c>
      <c r="K59" s="58">
        <f t="shared" si="1"/>
        <v>50840.28</v>
      </c>
    </row>
    <row r="60" spans="1:11" ht="12.75">
      <c r="A60" s="59"/>
      <c r="B60" s="60" t="s">
        <v>133</v>
      </c>
      <c r="C60" s="57">
        <f>'C4 offerta ore'!C57*'C1 offerta prest. ordinarie'!C$8</f>
        <v>4363.04</v>
      </c>
      <c r="D60" s="57">
        <f>'C4 offerta ore'!D57*'C1 offerta prest. ordinarie'!D$8</f>
        <v>0</v>
      </c>
      <c r="E60" s="57">
        <f>'C4 offerta ore'!E57*'C1 offerta prest. ordinarie'!E$8</f>
        <v>0</v>
      </c>
      <c r="F60" s="57">
        <f>'C4 offerta ore'!F57*'C1 offerta prest. ordinarie'!F$8</f>
        <v>0</v>
      </c>
      <c r="G60" s="57">
        <f>'C4 offerta ore'!G57*'C1 offerta prest. ordinarie'!G$8</f>
        <v>524.37</v>
      </c>
      <c r="H60" s="57">
        <f>'C4 offerta ore'!H57*'C1 offerta prest. ordinarie'!H$8</f>
        <v>3183.84</v>
      </c>
      <c r="I60" s="57">
        <f>'C4 offerta ore'!I57*'C1 offerta prest. ordinarie'!I$8</f>
        <v>145.86</v>
      </c>
      <c r="J60" s="57">
        <f>'C4 offerta ore'!J57*'C1 offerta prest. ordinarie'!J$8</f>
        <v>2251.92</v>
      </c>
      <c r="K60" s="58">
        <f t="shared" si="1"/>
        <v>10469.03</v>
      </c>
    </row>
    <row r="61" spans="1:11" ht="12.75">
      <c r="A61" s="59" t="s">
        <v>21</v>
      </c>
      <c r="B61" s="60"/>
      <c r="C61" s="57">
        <f>'C4 offerta ore'!C58*'C1 offerta prest. ordinarie'!C$8</f>
        <v>0</v>
      </c>
      <c r="D61" s="57">
        <f>'C4 offerta ore'!D58*'C1 offerta prest. ordinarie'!D$8</f>
        <v>0</v>
      </c>
      <c r="E61" s="57">
        <f>'C4 offerta ore'!E58*'C1 offerta prest. ordinarie'!E$8</f>
        <v>0</v>
      </c>
      <c r="F61" s="57">
        <f>'C4 offerta ore'!F58*'C1 offerta prest. ordinarie'!F$8</f>
        <v>0</v>
      </c>
      <c r="G61" s="57">
        <f>'C4 offerta ore'!G58*'C1 offerta prest. ordinarie'!G$8</f>
        <v>0</v>
      </c>
      <c r="H61" s="57">
        <f>'C4 offerta ore'!H58*'C1 offerta prest. ordinarie'!H$8</f>
        <v>0</v>
      </c>
      <c r="I61" s="57">
        <f>'C4 offerta ore'!I58*'C1 offerta prest. ordinarie'!I$8</f>
        <v>0</v>
      </c>
      <c r="J61" s="57">
        <f>'C4 offerta ore'!J58*'C1 offerta prest. ordinarie'!J$8</f>
        <v>0</v>
      </c>
      <c r="K61" s="58">
        <f t="shared" si="1"/>
        <v>0</v>
      </c>
    </row>
    <row r="62" spans="1:11" ht="12.75">
      <c r="A62" s="59"/>
      <c r="B62" s="60" t="s">
        <v>134</v>
      </c>
      <c r="C62" s="57">
        <f>'C4 offerta ore'!C59*'C1 offerta prest. ordinarie'!C$8</f>
        <v>9993.72</v>
      </c>
      <c r="D62" s="57">
        <f>'C4 offerta ore'!D59*'C1 offerta prest. ordinarie'!D$8</f>
        <v>0</v>
      </c>
      <c r="E62" s="57">
        <f>'C4 offerta ore'!E59*'C1 offerta prest. ordinarie'!E$8</f>
        <v>0</v>
      </c>
      <c r="F62" s="57">
        <f>'C4 offerta ore'!F59*'C1 offerta prest. ordinarie'!F$8</f>
        <v>5806.68</v>
      </c>
      <c r="G62" s="57">
        <f>'C4 offerta ore'!G59*'C1 offerta prest. ordinarie'!G$8</f>
        <v>3895.32</v>
      </c>
      <c r="H62" s="57">
        <f>'C4 offerta ore'!H59*'C1 offerta prest. ordinarie'!H$8</f>
        <v>1105.5</v>
      </c>
      <c r="I62" s="57">
        <f>'C4 offerta ore'!I59*'C1 offerta prest. ordinarie'!I$8</f>
        <v>67.32</v>
      </c>
      <c r="J62" s="57">
        <f>'C4 offerta ore'!J59*'C1 offerta prest. ordinarie'!J$8</f>
        <v>2874.96</v>
      </c>
      <c r="K62" s="58">
        <f t="shared" si="1"/>
        <v>23743.5</v>
      </c>
    </row>
    <row r="63" spans="1:11" ht="12.75">
      <c r="A63" s="59"/>
      <c r="B63" s="60" t="s">
        <v>135</v>
      </c>
      <c r="C63" s="57">
        <f>'C4 offerta ore'!C60*'C1 offerta prest. ordinarie'!C$8</f>
        <v>6839.36</v>
      </c>
      <c r="D63" s="57">
        <f>'C4 offerta ore'!D60*'C1 offerta prest. ordinarie'!D$8</f>
        <v>0</v>
      </c>
      <c r="E63" s="57">
        <f>'C4 offerta ore'!E60*'C1 offerta prest. ordinarie'!E$8</f>
        <v>275.55</v>
      </c>
      <c r="F63" s="57">
        <f>'C4 offerta ore'!F60*'C1 offerta prest. ordinarie'!F$8</f>
        <v>0</v>
      </c>
      <c r="G63" s="57">
        <f>'C4 offerta ore'!G60*'C1 offerta prest. ordinarie'!G$8</f>
        <v>1423.29</v>
      </c>
      <c r="H63" s="57">
        <f>'C4 offerta ore'!H60*'C1 offerta prest. ordinarie'!H$8</f>
        <v>2211</v>
      </c>
      <c r="I63" s="57">
        <f>'C4 offerta ore'!I60*'C1 offerta prest. ordinarie'!I$8</f>
        <v>11.22</v>
      </c>
      <c r="J63" s="57">
        <f>'C4 offerta ore'!J60*'C1 offerta prest. ordinarie'!J$8</f>
        <v>5261.52</v>
      </c>
      <c r="K63" s="58">
        <f t="shared" si="1"/>
        <v>16021.94</v>
      </c>
    </row>
    <row r="64" spans="1:11" ht="12.75">
      <c r="A64" s="59"/>
      <c r="B64" s="60" t="s">
        <v>136</v>
      </c>
      <c r="C64" s="57">
        <f>'C4 offerta ore'!C61*'C1 offerta prest. ordinarie'!C$8</f>
        <v>3567.08</v>
      </c>
      <c r="D64" s="57">
        <f>'C4 offerta ore'!D61*'C1 offerta prest. ordinarie'!D$8</f>
        <v>0</v>
      </c>
      <c r="E64" s="57">
        <f>'C4 offerta ore'!E61*'C1 offerta prest. ordinarie'!E$8</f>
        <v>0</v>
      </c>
      <c r="F64" s="57">
        <f>'C4 offerta ore'!F61*'C1 offerta prest. ordinarie'!F$8</f>
        <v>0</v>
      </c>
      <c r="G64" s="57">
        <f>'C4 offerta ore'!G61*'C1 offerta prest. ordinarie'!G$8</f>
        <v>898.92</v>
      </c>
      <c r="H64" s="57">
        <f>'C4 offerta ore'!H61*'C1 offerta prest. ordinarie'!H$8</f>
        <v>884.4</v>
      </c>
      <c r="I64" s="57">
        <f>'C4 offerta ore'!I61*'C1 offerta prest. ordinarie'!I$8</f>
        <v>284.24</v>
      </c>
      <c r="J64" s="57">
        <f>'C4 offerta ore'!J61*'C1 offerta prest. ordinarie'!J$8</f>
        <v>2904</v>
      </c>
      <c r="K64" s="58">
        <f t="shared" si="1"/>
        <v>8538.64</v>
      </c>
    </row>
    <row r="65" spans="1:11" ht="12.75">
      <c r="A65" s="59"/>
      <c r="B65" s="60" t="s">
        <v>137</v>
      </c>
      <c r="C65" s="57">
        <f>'C4 offerta ore'!C62*'C1 offerta prest. ordinarie'!C$8</f>
        <v>6397.16</v>
      </c>
      <c r="D65" s="57">
        <f>'C4 offerta ore'!D62*'C1 offerta prest. ordinarie'!D$8</f>
        <v>0</v>
      </c>
      <c r="E65" s="57">
        <f>'C4 offerta ore'!E62*'C1 offerta prest. ordinarie'!E$8</f>
        <v>0</v>
      </c>
      <c r="F65" s="57">
        <f>'C4 offerta ore'!F62*'C1 offerta prest. ordinarie'!F$8</f>
        <v>0</v>
      </c>
      <c r="G65" s="57">
        <f>'C4 offerta ore'!G62*'C1 offerta prest. ordinarie'!G$8</f>
        <v>1473.23</v>
      </c>
      <c r="H65" s="57">
        <f>'C4 offerta ore'!H62*'C1 offerta prest. ordinarie'!H$8</f>
        <v>1149.72</v>
      </c>
      <c r="I65" s="57">
        <f>'C4 offerta ore'!I62*'C1 offerta prest. ordinarie'!I$8</f>
        <v>1050.94</v>
      </c>
      <c r="J65" s="57">
        <f>'C4 offerta ore'!J62*'C1 offerta prest. ordinarie'!J$8</f>
        <v>2808.96</v>
      </c>
      <c r="K65" s="58">
        <f t="shared" si="1"/>
        <v>12880.01</v>
      </c>
    </row>
    <row r="66" spans="1:11" ht="12.75">
      <c r="A66" s="59"/>
      <c r="B66" s="60" t="s">
        <v>138</v>
      </c>
      <c r="C66" s="57">
        <f>'C4 offerta ore'!C63*'C1 offerta prest. ordinarie'!C$8</f>
        <v>7674.82</v>
      </c>
      <c r="D66" s="57">
        <f>'C4 offerta ore'!D63*'C1 offerta prest. ordinarie'!D$8</f>
        <v>0</v>
      </c>
      <c r="E66" s="57">
        <f>'C4 offerta ore'!E63*'C1 offerta prest. ordinarie'!E$8</f>
        <v>0</v>
      </c>
      <c r="F66" s="57">
        <f>'C4 offerta ore'!F63*'C1 offerta prest. ordinarie'!F$8</f>
        <v>0</v>
      </c>
      <c r="G66" s="57">
        <f>'C4 offerta ore'!G63*'C1 offerta prest. ordinarie'!G$8</f>
        <v>1248.5</v>
      </c>
      <c r="H66" s="57">
        <f>'C4 offerta ore'!H63*'C1 offerta prest. ordinarie'!H$8</f>
        <v>1591.92</v>
      </c>
      <c r="I66" s="57">
        <f>'C4 offerta ore'!I63*'C1 offerta prest. ordinarie'!I$8</f>
        <v>0</v>
      </c>
      <c r="J66" s="57">
        <f>'C4 offerta ore'!J63*'C1 offerta prest. ordinarie'!J$8</f>
        <v>792</v>
      </c>
      <c r="K66" s="58">
        <f t="shared" si="1"/>
        <v>11307.24</v>
      </c>
    </row>
    <row r="67" spans="1:11" ht="12.75">
      <c r="A67" s="59" t="s">
        <v>22</v>
      </c>
      <c r="B67" s="60"/>
      <c r="C67" s="57">
        <f>'C4 offerta ore'!C64*'C1 offerta prest. ordinarie'!C$8</f>
        <v>0</v>
      </c>
      <c r="D67" s="57">
        <f>'C4 offerta ore'!D64*'C1 offerta prest. ordinarie'!D$8</f>
        <v>0</v>
      </c>
      <c r="E67" s="57">
        <f>'C4 offerta ore'!E64*'C1 offerta prest. ordinarie'!E$8</f>
        <v>0</v>
      </c>
      <c r="F67" s="57">
        <f>'C4 offerta ore'!F64*'C1 offerta prest. ordinarie'!F$8</f>
        <v>0</v>
      </c>
      <c r="G67" s="57">
        <f>'C4 offerta ore'!G64*'C1 offerta prest. ordinarie'!G$8</f>
        <v>0</v>
      </c>
      <c r="H67" s="57">
        <f>'C4 offerta ore'!H64*'C1 offerta prest. ordinarie'!H$8</f>
        <v>0</v>
      </c>
      <c r="I67" s="57">
        <f>'C4 offerta ore'!I64*'C1 offerta prest. ordinarie'!I$8</f>
        <v>0</v>
      </c>
      <c r="J67" s="57">
        <f>'C4 offerta ore'!J64*'C1 offerta prest. ordinarie'!J$8</f>
        <v>0</v>
      </c>
      <c r="K67" s="58">
        <f t="shared" si="1"/>
        <v>0</v>
      </c>
    </row>
    <row r="68" spans="1:11" ht="12.75">
      <c r="A68" s="59"/>
      <c r="B68" s="60" t="s">
        <v>139</v>
      </c>
      <c r="C68" s="57">
        <f>'C4 offerta ore'!C65*'C1 offerta prest. ordinarie'!C$8</f>
        <v>1798.28</v>
      </c>
      <c r="D68" s="57">
        <f>'C4 offerta ore'!D65*'C1 offerta prest. ordinarie'!D$8</f>
        <v>2557.5</v>
      </c>
      <c r="E68" s="57">
        <f>'C4 offerta ore'!E65*'C1 offerta prest. ordinarie'!E$8</f>
        <v>0</v>
      </c>
      <c r="F68" s="57">
        <f>'C4 offerta ore'!F65*'C1 offerta prest. ordinarie'!F$8</f>
        <v>0</v>
      </c>
      <c r="G68" s="57">
        <f>'C4 offerta ore'!G65*'C1 offerta prest. ordinarie'!G$8</f>
        <v>0</v>
      </c>
      <c r="H68" s="57">
        <f>'C4 offerta ore'!H65*'C1 offerta prest. ordinarie'!H$8</f>
        <v>1547.7</v>
      </c>
      <c r="I68" s="57">
        <f>'C4 offerta ore'!I65*'C1 offerta prest. ordinarie'!I$8</f>
        <v>0</v>
      </c>
      <c r="J68" s="57">
        <f>'C4 offerta ore'!J65*'C1 offerta prest. ordinarie'!J$8</f>
        <v>0</v>
      </c>
      <c r="K68" s="58">
        <f t="shared" si="1"/>
        <v>5903.48</v>
      </c>
    </row>
    <row r="69" spans="1:11" ht="12.75">
      <c r="A69" s="59"/>
      <c r="B69" s="60" t="s">
        <v>140</v>
      </c>
      <c r="C69" s="57">
        <f>'C4 offerta ore'!C66*'C1 offerta prest. ordinarie'!C$8</f>
        <v>5607.1</v>
      </c>
      <c r="D69" s="57">
        <f>'C4 offerta ore'!D66*'C1 offerta prest. ordinarie'!D$8</f>
        <v>0</v>
      </c>
      <c r="E69" s="57">
        <f>'C4 offerta ore'!E66*'C1 offerta prest. ordinarie'!E$8</f>
        <v>0</v>
      </c>
      <c r="F69" s="57">
        <f>'C4 offerta ore'!F66*'C1 offerta prest. ordinarie'!F$8</f>
        <v>1259.94</v>
      </c>
      <c r="G69" s="57">
        <f>'C4 offerta ore'!G66*'C1 offerta prest. ordinarie'!G$8</f>
        <v>1273.47</v>
      </c>
      <c r="H69" s="57">
        <f>'C4 offerta ore'!H66*'C1 offerta prest. ordinarie'!H$8</f>
        <v>278.59</v>
      </c>
      <c r="I69" s="57">
        <f>'C4 offerta ore'!I66*'C1 offerta prest. ordinarie'!I$8</f>
        <v>0</v>
      </c>
      <c r="J69" s="57">
        <f>'C4 offerta ore'!J66*'C1 offerta prest. ordinarie'!J$8</f>
        <v>1663.2</v>
      </c>
      <c r="K69" s="58">
        <f t="shared" si="1"/>
        <v>10082.3</v>
      </c>
    </row>
    <row r="70" spans="1:11" ht="12.75">
      <c r="A70" s="59"/>
      <c r="B70" s="60" t="s">
        <v>141</v>
      </c>
      <c r="C70" s="57">
        <f>'C4 offerta ore'!C67*'C1 offerta prest. ordinarie'!C$8</f>
        <v>5764.22</v>
      </c>
      <c r="D70" s="57">
        <f>'C4 offerta ore'!D67*'C1 offerta prest. ordinarie'!D$8</f>
        <v>2281.12</v>
      </c>
      <c r="E70" s="57">
        <f>'C4 offerta ore'!E67*'C1 offerta prest. ordinarie'!E$8</f>
        <v>0</v>
      </c>
      <c r="F70" s="57">
        <f>'C4 offerta ore'!F67*'C1 offerta prest. ordinarie'!F$8</f>
        <v>0</v>
      </c>
      <c r="G70" s="57">
        <f>'C4 offerta ore'!G67*'C1 offerta prest. ordinarie'!G$8</f>
        <v>649.22</v>
      </c>
      <c r="H70" s="57">
        <f>'C4 offerta ore'!H67*'C1 offerta prest. ordinarie'!H$8</f>
        <v>1544.6</v>
      </c>
      <c r="I70" s="57">
        <f>'C4 offerta ore'!I67*'C1 offerta prest. ordinarie'!I$8</f>
        <v>0</v>
      </c>
      <c r="J70" s="57">
        <f>'C4 offerta ore'!J67*'C1 offerta prest. ordinarie'!J$8</f>
        <v>396</v>
      </c>
      <c r="K70" s="58">
        <f t="shared" si="1"/>
        <v>10635.16</v>
      </c>
    </row>
    <row r="71" spans="1:11" ht="12.75">
      <c r="A71" s="59" t="s">
        <v>23</v>
      </c>
      <c r="B71" s="60"/>
      <c r="C71" s="57">
        <f>'C4 offerta ore'!C68*'C1 offerta prest. ordinarie'!C$8</f>
        <v>0</v>
      </c>
      <c r="D71" s="57">
        <f>'C4 offerta ore'!D68*'C1 offerta prest. ordinarie'!D$8</f>
        <v>0</v>
      </c>
      <c r="E71" s="57">
        <f>'C4 offerta ore'!E68*'C1 offerta prest. ordinarie'!E$8</f>
        <v>0</v>
      </c>
      <c r="F71" s="57">
        <f>'C4 offerta ore'!F68*'C1 offerta prest. ordinarie'!F$8</f>
        <v>0</v>
      </c>
      <c r="G71" s="57">
        <f>'C4 offerta ore'!G68*'C1 offerta prest. ordinarie'!G$8</f>
        <v>0</v>
      </c>
      <c r="H71" s="57">
        <f>'C4 offerta ore'!H68*'C1 offerta prest. ordinarie'!H$8</f>
        <v>0</v>
      </c>
      <c r="I71" s="57">
        <f>'C4 offerta ore'!I68*'C1 offerta prest. ordinarie'!I$8</f>
        <v>0</v>
      </c>
      <c r="J71" s="57">
        <f>'C4 offerta ore'!J68*'C1 offerta prest. ordinarie'!J$8</f>
        <v>0</v>
      </c>
      <c r="K71" s="58">
        <f t="shared" si="1"/>
        <v>0</v>
      </c>
    </row>
    <row r="72" spans="1:11" ht="12.75">
      <c r="A72" s="59"/>
      <c r="B72" s="60" t="s">
        <v>142</v>
      </c>
      <c r="C72" s="57">
        <f>'C4 offerta ore'!C69*'C1 offerta prest. ordinarie'!C$8</f>
        <v>2564.76</v>
      </c>
      <c r="D72" s="57">
        <f>'C4 offerta ore'!D69*'C1 offerta prest. ordinarie'!D$8</f>
        <v>0</v>
      </c>
      <c r="E72" s="57">
        <f>'C4 offerta ore'!E69*'C1 offerta prest. ordinarie'!E$8</f>
        <v>0</v>
      </c>
      <c r="F72" s="57">
        <f>'C4 offerta ore'!F69*'C1 offerta prest. ordinarie'!F$8</f>
        <v>1332.98</v>
      </c>
      <c r="G72" s="57">
        <f>'C4 offerta ore'!G69*'C1 offerta prest. ordinarie'!G$8</f>
        <v>2422.09</v>
      </c>
      <c r="H72" s="57">
        <f>'C4 offerta ore'!H69*'C1 offerta prest. ordinarie'!H$8</f>
        <v>2233.11</v>
      </c>
      <c r="I72" s="57">
        <f>'C4 offerta ore'!I69*'C1 offerta prest. ordinarie'!I$8</f>
        <v>0</v>
      </c>
      <c r="J72" s="57">
        <f>'C4 offerta ore'!J69*'C1 offerta prest. ordinarie'!J$8</f>
        <v>990</v>
      </c>
      <c r="K72" s="58">
        <f t="shared" si="1"/>
        <v>9542.94</v>
      </c>
    </row>
    <row r="73" spans="1:11" ht="12.75">
      <c r="A73" s="59" t="s">
        <v>24</v>
      </c>
      <c r="B73" s="60"/>
      <c r="C73" s="57">
        <f>'C4 offerta ore'!C70*'C1 offerta prest. ordinarie'!C$8</f>
        <v>0</v>
      </c>
      <c r="D73" s="57">
        <f>'C4 offerta ore'!D70*'C1 offerta prest. ordinarie'!D$8</f>
        <v>0</v>
      </c>
      <c r="E73" s="57">
        <f>'C4 offerta ore'!E70*'C1 offerta prest. ordinarie'!E$8</f>
        <v>0</v>
      </c>
      <c r="F73" s="57">
        <f>'C4 offerta ore'!F70*'C1 offerta prest. ordinarie'!F$8</f>
        <v>0</v>
      </c>
      <c r="G73" s="57">
        <f>'C4 offerta ore'!G70*'C1 offerta prest. ordinarie'!G$8</f>
        <v>0</v>
      </c>
      <c r="H73" s="57">
        <f>'C4 offerta ore'!H70*'C1 offerta prest. ordinarie'!H$8</f>
        <v>0</v>
      </c>
      <c r="I73" s="57">
        <f>'C4 offerta ore'!I70*'C1 offerta prest. ordinarie'!I$8</f>
        <v>0</v>
      </c>
      <c r="J73" s="57">
        <f>'C4 offerta ore'!J70*'C1 offerta prest. ordinarie'!J$8</f>
        <v>0</v>
      </c>
      <c r="K73" s="58">
        <f t="shared" si="1"/>
        <v>0</v>
      </c>
    </row>
    <row r="74" spans="1:11" ht="12.75">
      <c r="A74" s="59"/>
      <c r="B74" s="60" t="s">
        <v>143</v>
      </c>
      <c r="C74" s="57">
        <f>'C4 offerta ore'!C71*'C1 offerta prest. ordinarie'!C$8</f>
        <v>27519.58</v>
      </c>
      <c r="D74" s="57">
        <f>'C4 offerta ore'!D71*'C1 offerta prest. ordinarie'!D$8</f>
        <v>0</v>
      </c>
      <c r="E74" s="57">
        <f>'C4 offerta ore'!E71*'C1 offerta prest. ordinarie'!E$8</f>
        <v>1789.97</v>
      </c>
      <c r="F74" s="57">
        <f>'C4 offerta ore'!F71*'C1 offerta prest. ordinarie'!F$8</f>
        <v>0</v>
      </c>
      <c r="G74" s="57">
        <f>'C4 offerta ore'!G71*'C1 offerta prest. ordinarie'!G$8</f>
        <v>2784.16</v>
      </c>
      <c r="H74" s="57">
        <f>'C4 offerta ore'!H71*'C1 offerta prest. ordinarie'!H$8</f>
        <v>8401.8</v>
      </c>
      <c r="I74" s="57">
        <f>'C4 offerta ore'!I71*'C1 offerta prest. ordinarie'!I$8</f>
        <v>740.52</v>
      </c>
      <c r="J74" s="57">
        <f>'C4 offerta ore'!J71*'C1 offerta prest. ordinarie'!J$8</f>
        <v>22704</v>
      </c>
      <c r="K74" s="58">
        <f t="shared" si="1"/>
        <v>63940.03</v>
      </c>
    </row>
    <row r="75" spans="1:11" ht="12.75">
      <c r="A75" s="59"/>
      <c r="B75" s="60" t="s">
        <v>144</v>
      </c>
      <c r="C75" s="57">
        <f>'C4 offerta ore'!C72*'C1 offerta prest. ordinarie'!C$8</f>
        <v>22216.13</v>
      </c>
      <c r="D75" s="57">
        <f>'C4 offerta ore'!D72*'C1 offerta prest. ordinarie'!D$8</f>
        <v>0</v>
      </c>
      <c r="E75" s="57">
        <f>'C4 offerta ore'!E72*'C1 offerta prest. ordinarie'!E$8</f>
        <v>459.25</v>
      </c>
      <c r="F75" s="57">
        <f>'C4 offerta ore'!F72*'C1 offerta prest. ordinarie'!F$8</f>
        <v>6227.57</v>
      </c>
      <c r="G75" s="57">
        <f>'C4 offerta ore'!G72*'C1 offerta prest. ordinarie'!G$8</f>
        <v>5493.4</v>
      </c>
      <c r="H75" s="57">
        <f>'C4 offerta ore'!H72*'C1 offerta prest. ordinarie'!H$8</f>
        <v>3714.48</v>
      </c>
      <c r="I75" s="57">
        <f>'C4 offerta ore'!I72*'C1 offerta prest. ordinarie'!I$8</f>
        <v>21.69</v>
      </c>
      <c r="J75" s="57">
        <f>'C4 offerta ore'!J72*'C1 offerta prest. ordinarie'!J$8</f>
        <v>792</v>
      </c>
      <c r="K75" s="58">
        <f t="shared" si="1"/>
        <v>38924.52</v>
      </c>
    </row>
    <row r="76" spans="1:11" ht="12.75">
      <c r="A76" s="59"/>
      <c r="B76" s="60" t="s">
        <v>145</v>
      </c>
      <c r="C76" s="57">
        <f>'C4 offerta ore'!C73*'C1 offerta prest. ordinarie'!C$8</f>
        <v>9227.24</v>
      </c>
      <c r="D76" s="57">
        <f>'C4 offerta ore'!D73*'C1 offerta prest. ordinarie'!D$8</f>
        <v>0</v>
      </c>
      <c r="E76" s="57">
        <f>'C4 offerta ore'!E73*'C1 offerta prest. ordinarie'!E$8</f>
        <v>220.44</v>
      </c>
      <c r="F76" s="57">
        <f>'C4 offerta ore'!F73*'C1 offerta prest. ordinarie'!F$8</f>
        <v>0</v>
      </c>
      <c r="G76" s="57">
        <f>'C4 offerta ore'!G73*'C1 offerta prest. ordinarie'!G$8</f>
        <v>0</v>
      </c>
      <c r="H76" s="57">
        <f>'C4 offerta ore'!H73*'C1 offerta prest. ordinarie'!H$8</f>
        <v>1591.92</v>
      </c>
      <c r="I76" s="57">
        <f>'C4 offerta ore'!I73*'C1 offerta prest. ordinarie'!I$8</f>
        <v>29.92</v>
      </c>
      <c r="J76" s="57">
        <f>'C4 offerta ore'!J73*'C1 offerta prest. ordinarie'!J$8</f>
        <v>274.56</v>
      </c>
      <c r="K76" s="58">
        <f aca="true" t="shared" si="2" ref="K76:K96">SUM(C76:J76)</f>
        <v>11344.08</v>
      </c>
    </row>
    <row r="77" spans="1:11" ht="12.75">
      <c r="A77" s="59"/>
      <c r="B77" s="60" t="s">
        <v>146</v>
      </c>
      <c r="C77" s="57">
        <f>'C4 offerta ore'!C74*'C1 offerta prest. ordinarie'!C$8</f>
        <v>35397.23</v>
      </c>
      <c r="D77" s="57">
        <f>'C4 offerta ore'!D74*'C1 offerta prest. ordinarie'!D$8</f>
        <v>0</v>
      </c>
      <c r="E77" s="57">
        <f>'C4 offerta ore'!E74*'C1 offerta prest. ordinarie'!E$8</f>
        <v>0</v>
      </c>
      <c r="F77" s="57">
        <f>'C4 offerta ore'!F74*'C1 offerta prest. ordinarie'!F$8</f>
        <v>6386.98</v>
      </c>
      <c r="G77" s="57">
        <f>'C4 offerta ore'!G74*'C1 offerta prest. ordinarie'!G$8</f>
        <v>0</v>
      </c>
      <c r="H77" s="57">
        <f>'C4 offerta ore'!H74*'C1 offerta prest. ordinarie'!H$8</f>
        <v>8128.52</v>
      </c>
      <c r="I77" s="57">
        <f>'C4 offerta ore'!I74*'C1 offerta prest. ordinarie'!I$8</f>
        <v>295.46</v>
      </c>
      <c r="J77" s="57">
        <f>'C4 offerta ore'!J74*'C1 offerta prest. ordinarie'!J$8</f>
        <v>35085.6</v>
      </c>
      <c r="K77" s="58">
        <f t="shared" si="2"/>
        <v>85293.79</v>
      </c>
    </row>
    <row r="78" spans="1:11" ht="12.75">
      <c r="A78" s="59"/>
      <c r="B78" s="60" t="s">
        <v>147</v>
      </c>
      <c r="C78" s="57">
        <f>'C4 offerta ore'!C75*'C1 offerta prest. ordinarie'!C$8</f>
        <v>14160.42</v>
      </c>
      <c r="D78" s="57">
        <f>'C4 offerta ore'!D75*'C1 offerta prest. ordinarie'!D$8</f>
        <v>0</v>
      </c>
      <c r="E78" s="57">
        <f>'C4 offerta ore'!E75*'C1 offerta prest. ordinarie'!E$8</f>
        <v>0</v>
      </c>
      <c r="F78" s="57">
        <f>'C4 offerta ore'!F75*'C1 offerta prest. ordinarie'!F$8</f>
        <v>0</v>
      </c>
      <c r="G78" s="57">
        <f>'C4 offerta ore'!G75*'C1 offerta prest. ordinarie'!G$8</f>
        <v>1677.98</v>
      </c>
      <c r="H78" s="57">
        <f>'C4 offerta ore'!H75*'C1 offerta prest. ordinarie'!H$8</f>
        <v>1698.05</v>
      </c>
      <c r="I78" s="57">
        <f>'C4 offerta ore'!I75*'C1 offerta prest. ordinarie'!I$8</f>
        <v>58.34</v>
      </c>
      <c r="J78" s="57">
        <f>'C4 offerta ore'!J75*'C1 offerta prest. ordinarie'!J$8</f>
        <v>2501.93</v>
      </c>
      <c r="K78" s="58">
        <f t="shared" si="2"/>
        <v>20096.72</v>
      </c>
    </row>
    <row r="79" spans="1:11" ht="12.75">
      <c r="A79" s="59" t="s">
        <v>25</v>
      </c>
      <c r="B79" s="60"/>
      <c r="C79" s="57">
        <f>'C4 offerta ore'!C76*'C1 offerta prest. ordinarie'!C$8</f>
        <v>0</v>
      </c>
      <c r="D79" s="57">
        <f>'C4 offerta ore'!D76*'C1 offerta prest. ordinarie'!D$8</f>
        <v>0</v>
      </c>
      <c r="E79" s="57">
        <f>'C4 offerta ore'!E76*'C1 offerta prest. ordinarie'!E$8</f>
        <v>0</v>
      </c>
      <c r="F79" s="57">
        <f>'C4 offerta ore'!F76*'C1 offerta prest. ordinarie'!F$8</f>
        <v>0</v>
      </c>
      <c r="G79" s="57">
        <f>'C4 offerta ore'!G76*'C1 offerta prest. ordinarie'!G$8</f>
        <v>0</v>
      </c>
      <c r="H79" s="57">
        <f>'C4 offerta ore'!H76*'C1 offerta prest. ordinarie'!H$8</f>
        <v>0</v>
      </c>
      <c r="I79" s="57">
        <f>'C4 offerta ore'!I76*'C1 offerta prest. ordinarie'!I$8</f>
        <v>0</v>
      </c>
      <c r="J79" s="57">
        <f>'C4 offerta ore'!J76*'C1 offerta prest. ordinarie'!J$8</f>
        <v>0</v>
      </c>
      <c r="K79" s="58">
        <f t="shared" si="2"/>
        <v>0</v>
      </c>
    </row>
    <row r="80" spans="1:11" ht="12.75">
      <c r="A80" s="59"/>
      <c r="B80" s="60" t="s">
        <v>50</v>
      </c>
      <c r="C80" s="57">
        <f>'C4 offerta ore'!C77*'C1 offerta prest. ordinarie'!C$8</f>
        <v>133575.06</v>
      </c>
      <c r="D80" s="57">
        <f>'C4 offerta ore'!D77*'C1 offerta prest. ordinarie'!D$8</f>
        <v>5687.03</v>
      </c>
      <c r="E80" s="57">
        <f>'C4 offerta ore'!E77*'C1 offerta prest. ordinarie'!E$8</f>
        <v>8384.8</v>
      </c>
      <c r="F80" s="57">
        <f>'C4 offerta ore'!F77*'C1 offerta prest. ordinarie'!F$8</f>
        <v>18953.88</v>
      </c>
      <c r="G80" s="57">
        <f>'C4 offerta ore'!G77*'C1 offerta prest. ordinarie'!G$8</f>
        <v>0</v>
      </c>
      <c r="H80" s="57">
        <f>'C4 offerta ore'!H77*'C1 offerta prest. ordinarie'!H$8</f>
        <v>14453.31</v>
      </c>
      <c r="I80" s="57">
        <f>'C4 offerta ore'!I77*'C1 offerta prest. ordinarie'!I$8</f>
        <v>3755.33</v>
      </c>
      <c r="J80" s="57">
        <f>'C4 offerta ore'!J77*'C1 offerta prest. ordinarie'!J$8</f>
        <v>11352</v>
      </c>
      <c r="K80" s="58">
        <f t="shared" si="2"/>
        <v>196161.41</v>
      </c>
    </row>
    <row r="81" spans="1:11" ht="12.75">
      <c r="A81" s="59"/>
      <c r="B81" s="60" t="s">
        <v>26</v>
      </c>
      <c r="C81" s="57">
        <f>'C4 offerta ore'!C78*'C1 offerta prest. ordinarie'!C$8</f>
        <v>40299.16</v>
      </c>
      <c r="D81" s="57">
        <f>'C4 offerta ore'!D78*'C1 offerta prest. ordinarie'!D$8</f>
        <v>0</v>
      </c>
      <c r="E81" s="57">
        <f>'C4 offerta ore'!E78*'C1 offerta prest. ordinarie'!E$8</f>
        <v>0</v>
      </c>
      <c r="F81" s="57">
        <f>'C4 offerta ore'!F78*'C1 offerta prest. ordinarie'!F$8</f>
        <v>0</v>
      </c>
      <c r="G81" s="57">
        <f>'C4 offerta ore'!G78*'C1 offerta prest. ordinarie'!G$8</f>
        <v>0</v>
      </c>
      <c r="H81" s="57">
        <f>'C4 offerta ore'!H78*'C1 offerta prest. ordinarie'!H$8</f>
        <v>1459.26</v>
      </c>
      <c r="I81" s="57">
        <f>'C4 offerta ore'!I78*'C1 offerta prest. ordinarie'!I$8</f>
        <v>0</v>
      </c>
      <c r="J81" s="57">
        <f>'C4 offerta ore'!J78*'C1 offerta prest. ordinarie'!J$8</f>
        <v>699.6</v>
      </c>
      <c r="K81" s="58">
        <f t="shared" si="2"/>
        <v>42458.02</v>
      </c>
    </row>
    <row r="82" spans="1:11" ht="12.75">
      <c r="A82" s="59" t="s">
        <v>27</v>
      </c>
      <c r="B82" s="60"/>
      <c r="C82" s="57">
        <f>'C4 offerta ore'!C79*'C1 offerta prest. ordinarie'!C$8</f>
        <v>0</v>
      </c>
      <c r="D82" s="57">
        <f>'C4 offerta ore'!D79*'C1 offerta prest. ordinarie'!D$8</f>
        <v>0</v>
      </c>
      <c r="E82" s="57">
        <f>'C4 offerta ore'!E79*'C1 offerta prest. ordinarie'!E$8</f>
        <v>0</v>
      </c>
      <c r="F82" s="57">
        <f>'C4 offerta ore'!F79*'C1 offerta prest. ordinarie'!F$8</f>
        <v>0</v>
      </c>
      <c r="G82" s="57">
        <f>'C4 offerta ore'!G79*'C1 offerta prest. ordinarie'!G$8</f>
        <v>0</v>
      </c>
      <c r="H82" s="57">
        <f>'C4 offerta ore'!H79*'C1 offerta prest. ordinarie'!H$8</f>
        <v>0</v>
      </c>
      <c r="I82" s="57">
        <f>'C4 offerta ore'!I79*'C1 offerta prest. ordinarie'!I$8</f>
        <v>0</v>
      </c>
      <c r="J82" s="57">
        <f>'C4 offerta ore'!J79*'C1 offerta prest. ordinarie'!J$8</f>
        <v>0</v>
      </c>
      <c r="K82" s="58">
        <f t="shared" si="2"/>
        <v>0</v>
      </c>
    </row>
    <row r="83" spans="1:11" ht="12.75">
      <c r="A83" s="59"/>
      <c r="B83" s="60" t="s">
        <v>50</v>
      </c>
      <c r="C83" s="57">
        <f>'C4 offerta ore'!C80*'C1 offerta prest. ordinarie'!C$8</f>
        <v>152519.2</v>
      </c>
      <c r="D83" s="57">
        <f>'C4 offerta ore'!D80*'C1 offerta prest. ordinarie'!D$8</f>
        <v>11290.51</v>
      </c>
      <c r="E83" s="57">
        <f>'C4 offerta ore'!E80*'C1 offerta prest. ordinarie'!E$8</f>
        <v>6789.55</v>
      </c>
      <c r="F83" s="57">
        <f>'C4 offerta ore'!F80*'C1 offerta prest. ordinarie'!F$8</f>
        <v>19202.22</v>
      </c>
      <c r="G83" s="57">
        <f>'C4 offerta ore'!G80*'C1 offerta prest. ordinarie'!G$8</f>
        <v>0</v>
      </c>
      <c r="H83" s="57">
        <f>'C4 offerta ore'!H80*'C1 offerta prest. ordinarie'!H$8</f>
        <v>24933.45</v>
      </c>
      <c r="I83" s="57">
        <f>'C4 offerta ore'!I80*'C1 offerta prest. ordinarie'!I$8</f>
        <v>1234.2</v>
      </c>
      <c r="J83" s="57">
        <f>'C4 offerta ore'!J80*'C1 offerta prest. ordinarie'!J$8</f>
        <v>6124.8</v>
      </c>
      <c r="K83" s="58">
        <f t="shared" si="2"/>
        <v>222093.93</v>
      </c>
    </row>
    <row r="84" spans="1:11" ht="12.75">
      <c r="A84" s="59"/>
      <c r="B84" s="60" t="s">
        <v>28</v>
      </c>
      <c r="C84" s="57">
        <f>'C4 offerta ore'!C81*'C1 offerta prest. ordinarie'!C$8</f>
        <v>29244.16</v>
      </c>
      <c r="D84" s="57">
        <f>'C4 offerta ore'!D81*'C1 offerta prest. ordinarie'!D$8</f>
        <v>272.8</v>
      </c>
      <c r="E84" s="57">
        <f>'C4 offerta ore'!E81*'C1 offerta prest. ordinarie'!E$8</f>
        <v>1083.83</v>
      </c>
      <c r="F84" s="57">
        <f>'C4 offerta ore'!F81*'C1 offerta prest. ordinarie'!F$8</f>
        <v>0</v>
      </c>
      <c r="G84" s="57">
        <f>'C4 offerta ore'!G81*'C1 offerta prest. ordinarie'!G$8</f>
        <v>0</v>
      </c>
      <c r="H84" s="57">
        <f>'C4 offerta ore'!H81*'C1 offerta prest. ordinarie'!H$8</f>
        <v>3139.62</v>
      </c>
      <c r="I84" s="57">
        <f>'C4 offerta ore'!I81*'C1 offerta prest. ordinarie'!I$8</f>
        <v>362.78</v>
      </c>
      <c r="J84" s="57">
        <f>'C4 offerta ore'!J81*'C1 offerta prest. ordinarie'!J$8</f>
        <v>1201.2</v>
      </c>
      <c r="K84" s="58">
        <f t="shared" si="2"/>
        <v>35304.39</v>
      </c>
    </row>
    <row r="85" spans="1:11" ht="12.75">
      <c r="A85" s="59"/>
      <c r="B85" s="60" t="s">
        <v>29</v>
      </c>
      <c r="C85" s="57">
        <f>'C4 offerta ore'!C82*'C1 offerta prest. ordinarie'!C$8</f>
        <v>15182.2</v>
      </c>
      <c r="D85" s="57">
        <f>'C4 offerta ore'!D82*'C1 offerta prest. ordinarie'!D$8</f>
        <v>0</v>
      </c>
      <c r="E85" s="57">
        <f>'C4 offerta ore'!E82*'C1 offerta prest. ordinarie'!E$8</f>
        <v>606.21</v>
      </c>
      <c r="F85" s="57">
        <f>'C4 offerta ore'!F82*'C1 offerta prest. ordinarie'!F$8</f>
        <v>0</v>
      </c>
      <c r="G85" s="57">
        <f>'C4 offerta ore'!G82*'C1 offerta prest. ordinarie'!G$8</f>
        <v>0</v>
      </c>
      <c r="H85" s="57">
        <f>'C4 offerta ore'!H82*'C1 offerta prest. ordinarie'!H$8</f>
        <v>1768.8</v>
      </c>
      <c r="I85" s="57">
        <f>'C4 offerta ore'!I82*'C1 offerta prest. ordinarie'!I$8</f>
        <v>863.94</v>
      </c>
      <c r="J85" s="57">
        <f>'C4 offerta ore'!J82*'C1 offerta prest. ordinarie'!J$8</f>
        <v>6072</v>
      </c>
      <c r="K85" s="58">
        <f t="shared" si="2"/>
        <v>24493.15</v>
      </c>
    </row>
    <row r="86" spans="1:11" ht="12.75">
      <c r="A86" s="59" t="s">
        <v>30</v>
      </c>
      <c r="B86" s="60"/>
      <c r="C86" s="57">
        <f>'C4 offerta ore'!C83*'C1 offerta prest. ordinarie'!C$8</f>
        <v>0</v>
      </c>
      <c r="D86" s="57">
        <f>'C4 offerta ore'!D83*'C1 offerta prest. ordinarie'!D$8</f>
        <v>0</v>
      </c>
      <c r="E86" s="57">
        <f>'C4 offerta ore'!E83*'C1 offerta prest. ordinarie'!E$8</f>
        <v>0</v>
      </c>
      <c r="F86" s="57">
        <f>'C4 offerta ore'!F83*'C1 offerta prest. ordinarie'!F$8</f>
        <v>0</v>
      </c>
      <c r="G86" s="57">
        <f>'C4 offerta ore'!G83*'C1 offerta prest. ordinarie'!G$8</f>
        <v>0</v>
      </c>
      <c r="H86" s="57">
        <f>'C4 offerta ore'!H83*'C1 offerta prest. ordinarie'!H$8</f>
        <v>0</v>
      </c>
      <c r="I86" s="57">
        <f>'C4 offerta ore'!I83*'C1 offerta prest. ordinarie'!I$8</f>
        <v>0</v>
      </c>
      <c r="J86" s="57">
        <f>'C4 offerta ore'!J83*'C1 offerta prest. ordinarie'!J$8</f>
        <v>0</v>
      </c>
      <c r="K86" s="58">
        <f t="shared" si="2"/>
        <v>0</v>
      </c>
    </row>
    <row r="87" spans="1:11" ht="12.75">
      <c r="A87" s="59"/>
      <c r="B87" s="60" t="s">
        <v>50</v>
      </c>
      <c r="C87" s="57">
        <f>'C4 offerta ore'!C84*'C1 offerta prest. ordinarie'!C$8</f>
        <v>136535.15</v>
      </c>
      <c r="D87" s="57">
        <f>'C4 offerta ore'!D84*'C1 offerta prest. ordinarie'!D$8</f>
        <v>5338.36</v>
      </c>
      <c r="E87" s="57">
        <f>'C4 offerta ore'!E84*'C1 offerta prest. ordinarie'!E$8</f>
        <v>6849.44</v>
      </c>
      <c r="F87" s="57">
        <f>'C4 offerta ore'!F84*'C1 offerta prest. ordinarie'!F$8</f>
        <v>12997.47</v>
      </c>
      <c r="G87" s="57">
        <f>'C4 offerta ore'!G84*'C1 offerta prest. ordinarie'!G$8</f>
        <v>0</v>
      </c>
      <c r="H87" s="57">
        <f>'C4 offerta ore'!H84*'C1 offerta prest. ordinarie'!H$8</f>
        <v>22655.23</v>
      </c>
      <c r="I87" s="57">
        <f>'C4 offerta ore'!I84*'C1 offerta prest. ordinarie'!I$8</f>
        <v>9021.7</v>
      </c>
      <c r="J87" s="57">
        <f>'C4 offerta ore'!J84*'C1 offerta prest. ordinarie'!J$8</f>
        <v>20074.48</v>
      </c>
      <c r="K87" s="58">
        <f t="shared" si="2"/>
        <v>213471.83</v>
      </c>
    </row>
    <row r="88" spans="1:11" ht="12.75">
      <c r="A88" s="59" t="s">
        <v>31</v>
      </c>
      <c r="B88" s="60"/>
      <c r="C88" s="57">
        <f>'C4 offerta ore'!C85*'C1 offerta prest. ordinarie'!C$8</f>
        <v>0</v>
      </c>
      <c r="D88" s="57">
        <f>'C4 offerta ore'!D85*'C1 offerta prest. ordinarie'!D$8</f>
        <v>0</v>
      </c>
      <c r="E88" s="57">
        <f>'C4 offerta ore'!E85*'C1 offerta prest. ordinarie'!E$8</f>
        <v>0</v>
      </c>
      <c r="F88" s="57">
        <f>'C4 offerta ore'!F85*'C1 offerta prest. ordinarie'!F$8</f>
        <v>0</v>
      </c>
      <c r="G88" s="57">
        <f>'C4 offerta ore'!G85*'C1 offerta prest. ordinarie'!G$8</f>
        <v>0</v>
      </c>
      <c r="H88" s="57">
        <f>'C4 offerta ore'!H85*'C1 offerta prest. ordinarie'!H$8</f>
        <v>0</v>
      </c>
      <c r="I88" s="57">
        <f>'C4 offerta ore'!I85*'C1 offerta prest. ordinarie'!I$8</f>
        <v>0</v>
      </c>
      <c r="J88" s="57">
        <f>'C4 offerta ore'!J85*'C1 offerta prest. ordinarie'!J$8</f>
        <v>0</v>
      </c>
      <c r="K88" s="58">
        <f t="shared" si="2"/>
        <v>0</v>
      </c>
    </row>
    <row r="89" spans="1:11" ht="12.75">
      <c r="A89" s="59"/>
      <c r="B89" s="60" t="s">
        <v>50</v>
      </c>
      <c r="C89" s="57">
        <f>'C4 offerta ore'!C86*'C1 offerta prest. ordinarie'!C$8</f>
        <v>46206.95</v>
      </c>
      <c r="D89" s="57">
        <f>'C4 offerta ore'!D86*'C1 offerta prest. ordinarie'!D$8</f>
        <v>1790.25</v>
      </c>
      <c r="E89" s="57">
        <f>'C4 offerta ore'!E86*'C1 offerta prest. ordinarie'!E$8</f>
        <v>3196.38</v>
      </c>
      <c r="F89" s="57">
        <f>'C4 offerta ore'!F86*'C1 offerta prest. ordinarie'!F$8</f>
        <v>5563.82</v>
      </c>
      <c r="G89" s="57">
        <f>'C4 offerta ore'!G86*'C1 offerta prest. ordinarie'!G$8</f>
        <v>0</v>
      </c>
      <c r="H89" s="57">
        <f>'C4 offerta ore'!H86*'C1 offerta prest. ordinarie'!H$8</f>
        <v>5677.85</v>
      </c>
      <c r="I89" s="57">
        <f>'C4 offerta ore'!I86*'C1 offerta prest. ordinarie'!I$8</f>
        <v>276.76</v>
      </c>
      <c r="J89" s="57">
        <f>'C4 offerta ore'!J86*'C1 offerta prest. ordinarie'!J$8</f>
        <v>475.2</v>
      </c>
      <c r="K89" s="58">
        <f t="shared" si="2"/>
        <v>63187.21</v>
      </c>
    </row>
    <row r="90" spans="1:11" ht="12.75">
      <c r="A90" s="59" t="s">
        <v>32</v>
      </c>
      <c r="B90" s="60"/>
      <c r="C90" s="57">
        <f>'C4 offerta ore'!C87*'C1 offerta prest. ordinarie'!C$8</f>
        <v>0</v>
      </c>
      <c r="D90" s="57">
        <f>'C4 offerta ore'!D87*'C1 offerta prest. ordinarie'!D$8</f>
        <v>0</v>
      </c>
      <c r="E90" s="57">
        <f>'C4 offerta ore'!E87*'C1 offerta prest. ordinarie'!E$8</f>
        <v>0</v>
      </c>
      <c r="F90" s="57">
        <f>'C4 offerta ore'!F87*'C1 offerta prest. ordinarie'!F$8</f>
        <v>0</v>
      </c>
      <c r="G90" s="57">
        <f>'C4 offerta ore'!G87*'C1 offerta prest. ordinarie'!G$8</f>
        <v>0</v>
      </c>
      <c r="H90" s="57">
        <f>'C4 offerta ore'!H87*'C1 offerta prest. ordinarie'!H$8</f>
        <v>0</v>
      </c>
      <c r="I90" s="57">
        <f>'C4 offerta ore'!I87*'C1 offerta prest. ordinarie'!I$8</f>
        <v>0</v>
      </c>
      <c r="J90" s="57">
        <f>'C4 offerta ore'!J87*'C1 offerta prest. ordinarie'!J$8</f>
        <v>0</v>
      </c>
      <c r="K90" s="58">
        <f t="shared" si="2"/>
        <v>0</v>
      </c>
    </row>
    <row r="91" spans="1:11" ht="12.75">
      <c r="A91" s="59"/>
      <c r="B91" s="60" t="s">
        <v>50</v>
      </c>
      <c r="C91" s="57">
        <f>'C4 offerta ore'!C88*'C1 offerta prest. ordinarie'!C$8</f>
        <v>51481.51</v>
      </c>
      <c r="D91" s="57">
        <f>'C4 offerta ore'!D88*'C1 offerta prest. ordinarie'!D$8</f>
        <v>4415.61</v>
      </c>
      <c r="E91" s="57">
        <f>'C4 offerta ore'!E88*'C1 offerta prest. ordinarie'!E$8</f>
        <v>2411.61</v>
      </c>
      <c r="F91" s="57">
        <f>'C4 offerta ore'!F88*'C1 offerta prest. ordinarie'!F$8</f>
        <v>2938.03</v>
      </c>
      <c r="G91" s="57">
        <f>'C4 offerta ore'!G88*'C1 offerta prest. ordinarie'!G$8</f>
        <v>0</v>
      </c>
      <c r="H91" s="57">
        <f>'C4 offerta ore'!H88*'C1 offerta prest. ordinarie'!H$8</f>
        <v>9269.4</v>
      </c>
      <c r="I91" s="57">
        <f>'C4 offerta ore'!I88*'C1 offerta prest. ordinarie'!I$8</f>
        <v>749.57</v>
      </c>
      <c r="J91" s="57">
        <f>'C4 offerta ore'!J88*'C1 offerta prest. ordinarie'!J$8</f>
        <v>1090.32</v>
      </c>
      <c r="K91" s="58">
        <f t="shared" si="2"/>
        <v>72356.05</v>
      </c>
    </row>
    <row r="92" spans="1:11" ht="12.75">
      <c r="A92" s="59" t="s">
        <v>33</v>
      </c>
      <c r="B92" s="60"/>
      <c r="C92" s="57">
        <f>'C4 offerta ore'!C89*'C1 offerta prest. ordinarie'!C$8</f>
        <v>0</v>
      </c>
      <c r="D92" s="57">
        <f>'C4 offerta ore'!D89*'C1 offerta prest. ordinarie'!D$8</f>
        <v>0</v>
      </c>
      <c r="E92" s="57">
        <f>'C4 offerta ore'!E89*'C1 offerta prest. ordinarie'!E$8</f>
        <v>0</v>
      </c>
      <c r="F92" s="57">
        <f>'C4 offerta ore'!F89*'C1 offerta prest. ordinarie'!F$8</f>
        <v>0</v>
      </c>
      <c r="G92" s="57">
        <f>'C4 offerta ore'!G89*'C1 offerta prest. ordinarie'!G$8</f>
        <v>0</v>
      </c>
      <c r="H92" s="57">
        <f>'C4 offerta ore'!H89*'C1 offerta prest. ordinarie'!H$8</f>
        <v>0</v>
      </c>
      <c r="I92" s="57">
        <f>'C4 offerta ore'!I89*'C1 offerta prest. ordinarie'!I$8</f>
        <v>0</v>
      </c>
      <c r="J92" s="57">
        <f>'C4 offerta ore'!J89*'C1 offerta prest. ordinarie'!J$8</f>
        <v>0</v>
      </c>
      <c r="K92" s="58">
        <f t="shared" si="2"/>
        <v>0</v>
      </c>
    </row>
    <row r="93" spans="1:11" ht="12.75">
      <c r="A93" s="59"/>
      <c r="B93" s="60" t="s">
        <v>50</v>
      </c>
      <c r="C93" s="57">
        <f>'C4 offerta ore'!C90*'C1 offerta prest. ordinarie'!C$8</f>
        <v>32568.32</v>
      </c>
      <c r="D93" s="57">
        <f>'C4 offerta ore'!D90*'C1 offerta prest. ordinarie'!D$8</f>
        <v>794.87</v>
      </c>
      <c r="E93" s="57">
        <f>'C4 offerta ore'!E90*'C1 offerta prest. ordinarie'!E$8</f>
        <v>1639.63</v>
      </c>
      <c r="F93" s="57">
        <f>'C4 offerta ore'!F90*'C1 offerta prest. ordinarie'!F$8</f>
        <v>5478</v>
      </c>
      <c r="G93" s="57">
        <f>'C4 offerta ore'!G90*'C1 offerta prest. ordinarie'!G$8</f>
        <v>0</v>
      </c>
      <c r="H93" s="57">
        <f>'C4 offerta ore'!H90*'C1 offerta prest. ordinarie'!H$8</f>
        <v>3690.6</v>
      </c>
      <c r="I93" s="57">
        <f>'C4 offerta ore'!I90*'C1 offerta prest. ordinarie'!I$8</f>
        <v>0</v>
      </c>
      <c r="J93" s="57">
        <f>'C4 offerta ore'!J90*'C1 offerta prest. ordinarie'!J$8</f>
        <v>1584</v>
      </c>
      <c r="K93" s="58">
        <f t="shared" si="2"/>
        <v>45755.42</v>
      </c>
    </row>
    <row r="94" spans="1:11" ht="12.75">
      <c r="A94" s="59" t="s">
        <v>34</v>
      </c>
      <c r="B94" s="60"/>
      <c r="C94" s="57">
        <f>'C4 offerta ore'!C91*'C1 offerta prest. ordinarie'!C$8</f>
        <v>0</v>
      </c>
      <c r="D94" s="57">
        <f>'C4 offerta ore'!D91*'C1 offerta prest. ordinarie'!D$8</f>
        <v>0</v>
      </c>
      <c r="E94" s="57">
        <f>'C4 offerta ore'!E91*'C1 offerta prest. ordinarie'!E$8</f>
        <v>0</v>
      </c>
      <c r="F94" s="57">
        <f>'C4 offerta ore'!F91*'C1 offerta prest. ordinarie'!F$8</f>
        <v>0</v>
      </c>
      <c r="G94" s="57">
        <f>'C4 offerta ore'!G91*'C1 offerta prest. ordinarie'!G$8</f>
        <v>0</v>
      </c>
      <c r="H94" s="57">
        <f>'C4 offerta ore'!H91*'C1 offerta prest. ordinarie'!H$8</f>
        <v>0</v>
      </c>
      <c r="I94" s="57">
        <f>'C4 offerta ore'!I91*'C1 offerta prest. ordinarie'!I$8</f>
        <v>0</v>
      </c>
      <c r="J94" s="57">
        <f>'C4 offerta ore'!J91*'C1 offerta prest. ordinarie'!J$8</f>
        <v>0</v>
      </c>
      <c r="K94" s="58">
        <f t="shared" si="2"/>
        <v>0</v>
      </c>
    </row>
    <row r="95" spans="1:11" ht="12.75">
      <c r="A95" s="59"/>
      <c r="B95" s="60" t="s">
        <v>50</v>
      </c>
      <c r="C95" s="57">
        <f>'C4 offerta ore'!C92*'C1 offerta prest. ordinarie'!C$8</f>
        <v>33006.4</v>
      </c>
      <c r="D95" s="57">
        <f>'C4 offerta ore'!D92*'C1 offerta prest. ordinarie'!D$8</f>
        <v>583.11</v>
      </c>
      <c r="E95" s="57">
        <f>'C4 offerta ore'!E92*'C1 offerta prest. ordinarie'!E$8</f>
        <v>2891.44</v>
      </c>
      <c r="F95" s="57">
        <f>'C4 offerta ore'!F92*'C1 offerta prest. ordinarie'!F$8</f>
        <v>0</v>
      </c>
      <c r="G95" s="57">
        <f>'C4 offerta ore'!G92*'C1 offerta prest. ordinarie'!G$8</f>
        <v>0</v>
      </c>
      <c r="H95" s="57">
        <f>'C4 offerta ore'!H92*'C1 offerta prest. ordinarie'!H$8</f>
        <v>4549.35</v>
      </c>
      <c r="I95" s="57">
        <f>'C4 offerta ore'!I92*'C1 offerta prest. ordinarie'!I$8</f>
        <v>222.6</v>
      </c>
      <c r="J95" s="57">
        <f>'C4 offerta ore'!J92*'C1 offerta prest. ordinarie'!J$8</f>
        <v>1969.44</v>
      </c>
      <c r="K95" s="58">
        <f t="shared" si="2"/>
        <v>43222.34</v>
      </c>
    </row>
    <row r="96" spans="1:11" ht="12.75">
      <c r="A96" s="61"/>
      <c r="B96" s="62" t="s">
        <v>148</v>
      </c>
      <c r="C96" s="63">
        <f>'C4 offerta ore'!C93*'C1 offerta prest. ordinarie'!C$8</f>
        <v>24509.67</v>
      </c>
      <c r="D96" s="63">
        <f>'C4 offerta ore'!D93*'C1 offerta prest. ordinarie'!D$8</f>
        <v>0</v>
      </c>
      <c r="E96" s="63">
        <f>'C4 offerta ore'!E93*'C1 offerta prest. ordinarie'!E$8</f>
        <v>791.75</v>
      </c>
      <c r="F96" s="63">
        <f>'C4 offerta ore'!F93*'C1 offerta prest. ordinarie'!F$8</f>
        <v>0</v>
      </c>
      <c r="G96" s="63">
        <f>'C4 offerta ore'!G93*'C1 offerta prest. ordinarie'!G$8</f>
        <v>0</v>
      </c>
      <c r="H96" s="63">
        <f>'C4 offerta ore'!H93*'C1 offerta prest. ordinarie'!H$8</f>
        <v>4333.56</v>
      </c>
      <c r="I96" s="63">
        <f>'C4 offerta ore'!I93*'C1 offerta prest. ordinarie'!I$8</f>
        <v>123.42</v>
      </c>
      <c r="J96" s="63">
        <f>'C4 offerta ore'!J93*'C1 offerta prest. ordinarie'!J$8</f>
        <v>0</v>
      </c>
      <c r="K96" s="64">
        <f t="shared" si="2"/>
        <v>29758.4</v>
      </c>
    </row>
    <row r="97" spans="1:11" ht="24.75" customHeight="1">
      <c r="A97" s="166" t="s">
        <v>60</v>
      </c>
      <c r="B97" s="166"/>
      <c r="C97" s="166"/>
      <c r="D97" s="166"/>
      <c r="E97" s="166"/>
      <c r="F97" s="166"/>
      <c r="G97" s="166"/>
      <c r="H97" s="166"/>
      <c r="I97" s="166"/>
      <c r="J97" s="166"/>
      <c r="K97" s="66">
        <f>SUM(K11:K96)</f>
        <v>2267247.36</v>
      </c>
    </row>
    <row r="102" spans="2:11" ht="13.5" thickBot="1">
      <c r="B102" s="173"/>
      <c r="C102" s="174"/>
      <c r="J102" s="173"/>
      <c r="K102" s="174"/>
    </row>
    <row r="103" spans="2:11" ht="15">
      <c r="B103" s="175" t="s">
        <v>92</v>
      </c>
      <c r="C103" s="176"/>
      <c r="J103" s="175" t="s">
        <v>94</v>
      </c>
      <c r="K103" s="176"/>
    </row>
  </sheetData>
  <sheetProtection password="DC81" sheet="1" objects="1" scenarios="1" selectLockedCells="1"/>
  <mergeCells count="12">
    <mergeCell ref="B102:C102"/>
    <mergeCell ref="B103:C103"/>
    <mergeCell ref="J103:K103"/>
    <mergeCell ref="J102:K102"/>
    <mergeCell ref="A1:A9"/>
    <mergeCell ref="K1:K8"/>
    <mergeCell ref="A97:J97"/>
    <mergeCell ref="C1:J1"/>
    <mergeCell ref="C7:J7"/>
    <mergeCell ref="C6:H6"/>
    <mergeCell ref="B1:B9"/>
    <mergeCell ref="C3:J3"/>
  </mergeCells>
  <printOptions horizontalCentered="1"/>
  <pageMargins left="0.1968503937007874" right="0.1968503937007874" top="0.984251968503937" bottom="0.7874015748031497" header="0.5905511811023623" footer="0.5905511811023623"/>
  <pageSetup horizontalDpi="600" verticalDpi="600" orientation="portrait" paperSize="9" scale="50" r:id="rId1"/>
  <headerFooter alignWithMargins="0">
    <oddHeader>&amp;C&amp;"Arial,Grassetto Corsivo"&amp;20C1-Offerta prestazioni ordinarie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7">
    <tabColor indexed="47"/>
    <outlinePr summaryBelow="0"/>
  </sheetPr>
  <dimension ref="A1:F103"/>
  <sheetViews>
    <sheetView showGridLines="0" zoomScale="75" zoomScaleNormal="75" workbookViewId="0" topLeftCell="A1">
      <selection activeCell="A1" sqref="A1:D1"/>
    </sheetView>
  </sheetViews>
  <sheetFormatPr defaultColWidth="9.140625" defaultRowHeight="12.75"/>
  <cols>
    <col min="1" max="1" width="35.28125" style="1" customWidth="1"/>
    <col min="2" max="2" width="35.7109375" style="1" customWidth="1"/>
    <col min="3" max="3" width="18.7109375" style="34" customWidth="1"/>
    <col min="4" max="4" width="18.8515625" style="34" customWidth="1"/>
    <col min="5" max="5" width="28.28125" style="8" customWidth="1"/>
    <col min="6" max="16384" width="9.140625" style="1" customWidth="1"/>
  </cols>
  <sheetData>
    <row r="1" spans="1:5" ht="31.5" customHeight="1">
      <c r="A1" s="181" t="s">
        <v>82</v>
      </c>
      <c r="B1" s="181"/>
      <c r="C1" s="181"/>
      <c r="D1" s="182"/>
      <c r="E1" s="20">
        <v>18.47</v>
      </c>
    </row>
    <row r="2" spans="1:5" ht="12.75">
      <c r="A2" s="183" t="s">
        <v>1</v>
      </c>
      <c r="B2" s="183" t="s">
        <v>49</v>
      </c>
      <c r="C2" s="177" t="s">
        <v>63</v>
      </c>
      <c r="D2" s="183" t="s">
        <v>37</v>
      </c>
      <c r="E2" s="177" t="s">
        <v>64</v>
      </c>
    </row>
    <row r="3" spans="1:5" s="6" customFormat="1" ht="12.75">
      <c r="A3" s="152"/>
      <c r="B3" s="152"/>
      <c r="C3" s="178"/>
      <c r="D3" s="152"/>
      <c r="E3" s="178"/>
    </row>
    <row r="4" spans="1:5" s="6" customFormat="1" ht="12.75">
      <c r="A4" s="152"/>
      <c r="B4" s="152"/>
      <c r="C4" s="178"/>
      <c r="D4" s="152"/>
      <c r="E4" s="178"/>
    </row>
    <row r="5" spans="1:5" s="6" customFormat="1" ht="12.75">
      <c r="A5" s="152"/>
      <c r="B5" s="152"/>
      <c r="C5" s="178"/>
      <c r="D5" s="152"/>
      <c r="E5" s="178"/>
    </row>
    <row r="6" spans="1:5" s="6" customFormat="1" ht="12.75">
      <c r="A6" s="152"/>
      <c r="B6" s="152"/>
      <c r="C6" s="178"/>
      <c r="D6" s="152"/>
      <c r="E6" s="178"/>
    </row>
    <row r="7" spans="1:5" s="6" customFormat="1" ht="12.75">
      <c r="A7" s="152"/>
      <c r="B7" s="152"/>
      <c r="C7" s="179"/>
      <c r="D7" s="179"/>
      <c r="E7" s="179"/>
    </row>
    <row r="8" spans="1:5" s="6" customFormat="1" ht="12.75">
      <c r="A8" s="152"/>
      <c r="B8" s="152"/>
      <c r="C8" s="179"/>
      <c r="D8" s="179"/>
      <c r="E8" s="179"/>
    </row>
    <row r="9" spans="1:5" s="12" customFormat="1" ht="12.75">
      <c r="A9" s="152"/>
      <c r="B9" s="152"/>
      <c r="C9" s="179"/>
      <c r="D9" s="179"/>
      <c r="E9" s="179"/>
    </row>
    <row r="10" spans="1:5" s="12" customFormat="1" ht="12.75">
      <c r="A10" s="152"/>
      <c r="B10" s="152"/>
      <c r="C10" s="179"/>
      <c r="D10" s="179"/>
      <c r="E10" s="179"/>
    </row>
    <row r="11" spans="1:5" ht="15.75">
      <c r="A11" s="67" t="s">
        <v>9</v>
      </c>
      <c r="B11" s="68"/>
      <c r="C11" s="69">
        <v>98</v>
      </c>
      <c r="D11" s="70">
        <f>E1</f>
        <v>18.47</v>
      </c>
      <c r="E11" s="71">
        <f>C11*D11</f>
        <v>1810.06</v>
      </c>
    </row>
    <row r="12" spans="1:5" ht="15.75">
      <c r="A12" s="36"/>
      <c r="B12" s="60" t="s">
        <v>95</v>
      </c>
      <c r="C12" s="37"/>
      <c r="D12" s="38"/>
      <c r="E12" s="39"/>
    </row>
    <row r="13" spans="1:5" ht="13.5" customHeight="1">
      <c r="A13" s="36"/>
      <c r="B13" s="60" t="s">
        <v>96</v>
      </c>
      <c r="C13" s="37"/>
      <c r="D13" s="38"/>
      <c r="E13" s="39"/>
    </row>
    <row r="14" spans="1:5" ht="13.5" customHeight="1">
      <c r="A14" s="36"/>
      <c r="B14" s="60" t="s">
        <v>97</v>
      </c>
      <c r="C14" s="37"/>
      <c r="D14" s="38"/>
      <c r="E14" s="39"/>
    </row>
    <row r="15" spans="1:5" ht="13.5" customHeight="1">
      <c r="A15" s="36"/>
      <c r="B15" s="60" t="s">
        <v>98</v>
      </c>
      <c r="C15" s="37"/>
      <c r="D15" s="38"/>
      <c r="E15" s="39"/>
    </row>
    <row r="16" spans="1:5" ht="13.5" customHeight="1">
      <c r="A16" s="36"/>
      <c r="B16" s="60" t="s">
        <v>99</v>
      </c>
      <c r="C16" s="37"/>
      <c r="D16" s="38"/>
      <c r="E16" s="39"/>
    </row>
    <row r="17" spans="1:5" ht="13.5" customHeight="1">
      <c r="A17" s="36" t="s">
        <v>10</v>
      </c>
      <c r="B17" s="60"/>
      <c r="C17" s="37">
        <v>49</v>
      </c>
      <c r="D17" s="38">
        <f>$D$11</f>
        <v>18.47</v>
      </c>
      <c r="E17" s="39">
        <f>C17*D17</f>
        <v>905.03</v>
      </c>
    </row>
    <row r="18" spans="1:5" ht="13.5" customHeight="1">
      <c r="A18" s="36"/>
      <c r="B18" s="60" t="s">
        <v>100</v>
      </c>
      <c r="C18" s="37"/>
      <c r="D18" s="38"/>
      <c r="E18" s="39"/>
    </row>
    <row r="19" spans="1:5" ht="13.5" customHeight="1">
      <c r="A19" s="36"/>
      <c r="B19" s="60" t="s">
        <v>101</v>
      </c>
      <c r="C19" s="37"/>
      <c r="D19" s="38"/>
      <c r="E19" s="39"/>
    </row>
    <row r="20" spans="1:5" ht="13.5" customHeight="1">
      <c r="A20" s="36" t="s">
        <v>11</v>
      </c>
      <c r="B20" s="60"/>
      <c r="C20" s="37">
        <v>51</v>
      </c>
      <c r="D20" s="38">
        <f>$D$11</f>
        <v>18.47</v>
      </c>
      <c r="E20" s="39">
        <f>C20*D20</f>
        <v>941.97</v>
      </c>
    </row>
    <row r="21" spans="1:5" ht="13.5" customHeight="1">
      <c r="A21" s="36"/>
      <c r="B21" s="60" t="s">
        <v>102</v>
      </c>
      <c r="C21" s="37"/>
      <c r="D21" s="38"/>
      <c r="E21" s="39"/>
    </row>
    <row r="22" spans="1:5" ht="13.5" customHeight="1">
      <c r="A22" s="36"/>
      <c r="B22" s="60" t="s">
        <v>103</v>
      </c>
      <c r="C22" s="37"/>
      <c r="D22" s="38"/>
      <c r="E22" s="39"/>
    </row>
    <row r="23" spans="1:5" ht="13.5" customHeight="1">
      <c r="A23" s="36" t="s">
        <v>12</v>
      </c>
      <c r="B23" s="60"/>
      <c r="C23" s="37">
        <v>155</v>
      </c>
      <c r="D23" s="38">
        <f>$D$11</f>
        <v>18.47</v>
      </c>
      <c r="E23" s="39">
        <f>C23*D23</f>
        <v>2862.85</v>
      </c>
    </row>
    <row r="24" spans="1:5" ht="13.5" customHeight="1">
      <c r="A24" s="36"/>
      <c r="B24" s="60" t="s">
        <v>104</v>
      </c>
      <c r="C24" s="37"/>
      <c r="D24" s="38"/>
      <c r="E24" s="39"/>
    </row>
    <row r="25" spans="1:5" ht="13.5" customHeight="1">
      <c r="A25" s="36"/>
      <c r="B25" s="60" t="s">
        <v>105</v>
      </c>
      <c r="C25" s="37"/>
      <c r="D25" s="38"/>
      <c r="E25" s="39"/>
    </row>
    <row r="26" spans="1:5" ht="13.5" customHeight="1">
      <c r="A26" s="36" t="s">
        <v>13</v>
      </c>
      <c r="B26" s="60"/>
      <c r="C26" s="37">
        <v>286</v>
      </c>
      <c r="D26" s="38">
        <f>$D$11</f>
        <v>18.47</v>
      </c>
      <c r="E26" s="39">
        <f>C26*D26</f>
        <v>5282.42</v>
      </c>
    </row>
    <row r="27" spans="1:5" ht="13.5" customHeight="1">
      <c r="A27" s="36"/>
      <c r="B27" s="60" t="s">
        <v>106</v>
      </c>
      <c r="C27" s="37"/>
      <c r="D27" s="38"/>
      <c r="E27" s="39"/>
    </row>
    <row r="28" spans="1:5" ht="13.5" customHeight="1">
      <c r="A28" s="36" t="s">
        <v>14</v>
      </c>
      <c r="B28" s="60"/>
      <c r="C28" s="37">
        <v>33</v>
      </c>
      <c r="D28" s="38">
        <f>$D$11</f>
        <v>18.47</v>
      </c>
      <c r="E28" s="39">
        <f>C28*D28</f>
        <v>609.51</v>
      </c>
    </row>
    <row r="29" spans="1:5" ht="13.5" customHeight="1">
      <c r="A29" s="36"/>
      <c r="B29" s="60" t="s">
        <v>107</v>
      </c>
      <c r="C29" s="37"/>
      <c r="D29" s="38"/>
      <c r="E29" s="39"/>
    </row>
    <row r="30" spans="1:5" ht="13.5" customHeight="1">
      <c r="A30" s="36" t="s">
        <v>15</v>
      </c>
      <c r="B30" s="60"/>
      <c r="C30" s="37">
        <v>46</v>
      </c>
      <c r="D30" s="38">
        <f>$D$11</f>
        <v>18.47</v>
      </c>
      <c r="E30" s="39">
        <f>C30*D30</f>
        <v>849.62</v>
      </c>
    </row>
    <row r="31" spans="1:5" ht="13.5" customHeight="1">
      <c r="A31" s="36"/>
      <c r="B31" s="60" t="s">
        <v>108</v>
      </c>
      <c r="C31" s="37"/>
      <c r="D31" s="38"/>
      <c r="E31" s="39"/>
    </row>
    <row r="32" spans="1:5" ht="13.5" customHeight="1">
      <c r="A32" s="36" t="s">
        <v>16</v>
      </c>
      <c r="B32" s="60"/>
      <c r="C32" s="37">
        <v>375</v>
      </c>
      <c r="D32" s="38">
        <f>$D$11</f>
        <v>18.47</v>
      </c>
      <c r="E32" s="39">
        <f>C32*D32</f>
        <v>6926.25</v>
      </c>
    </row>
    <row r="33" spans="1:5" ht="13.5" customHeight="1">
      <c r="A33" s="36"/>
      <c r="B33" s="60" t="s">
        <v>109</v>
      </c>
      <c r="C33" s="37"/>
      <c r="D33" s="38"/>
      <c r="E33" s="39"/>
    </row>
    <row r="34" spans="1:5" ht="13.5" customHeight="1">
      <c r="A34" s="36"/>
      <c r="B34" s="60" t="s">
        <v>110</v>
      </c>
      <c r="C34" s="37"/>
      <c r="D34" s="38"/>
      <c r="E34" s="39"/>
    </row>
    <row r="35" spans="1:5" ht="13.5" customHeight="1">
      <c r="A35" s="36"/>
      <c r="B35" s="60" t="s">
        <v>111</v>
      </c>
      <c r="C35" s="37"/>
      <c r="D35" s="38"/>
      <c r="E35" s="39"/>
    </row>
    <row r="36" spans="1:5" ht="13.5" customHeight="1">
      <c r="A36" s="36"/>
      <c r="B36" s="60" t="s">
        <v>112</v>
      </c>
      <c r="C36" s="37"/>
      <c r="D36" s="38"/>
      <c r="E36" s="39"/>
    </row>
    <row r="37" spans="1:5" ht="13.5" customHeight="1">
      <c r="A37" s="36"/>
      <c r="B37" s="60" t="s">
        <v>113</v>
      </c>
      <c r="C37" s="37"/>
      <c r="D37" s="38"/>
      <c r="E37" s="39"/>
    </row>
    <row r="38" spans="1:5" ht="13.5" customHeight="1">
      <c r="A38" s="36" t="s">
        <v>17</v>
      </c>
      <c r="B38" s="60"/>
      <c r="C38" s="37">
        <v>109</v>
      </c>
      <c r="D38" s="38">
        <f>$D$11</f>
        <v>18.47</v>
      </c>
      <c r="E38" s="39">
        <f>C38*D38</f>
        <v>2013.23</v>
      </c>
    </row>
    <row r="39" spans="1:5" ht="13.5" customHeight="1">
      <c r="A39" s="36"/>
      <c r="B39" s="60" t="s">
        <v>114</v>
      </c>
      <c r="C39" s="37"/>
      <c r="D39" s="38"/>
      <c r="E39" s="39"/>
    </row>
    <row r="40" spans="1:5" ht="13.5" customHeight="1">
      <c r="A40" s="36"/>
      <c r="B40" s="60" t="s">
        <v>115</v>
      </c>
      <c r="C40" s="37"/>
      <c r="D40" s="38"/>
      <c r="E40" s="39"/>
    </row>
    <row r="41" spans="1:5" ht="13.5" customHeight="1">
      <c r="A41" s="36"/>
      <c r="B41" s="60" t="s">
        <v>116</v>
      </c>
      <c r="C41" s="37"/>
      <c r="D41" s="38"/>
      <c r="E41" s="39"/>
    </row>
    <row r="42" spans="1:5" ht="13.5" customHeight="1">
      <c r="A42" s="36"/>
      <c r="B42" s="60" t="s">
        <v>117</v>
      </c>
      <c r="C42" s="37"/>
      <c r="D42" s="38"/>
      <c r="E42" s="39"/>
    </row>
    <row r="43" spans="1:5" ht="13.5" customHeight="1">
      <c r="A43" s="36"/>
      <c r="B43" s="60" t="s">
        <v>118</v>
      </c>
      <c r="C43" s="37"/>
      <c r="D43" s="38"/>
      <c r="E43" s="39"/>
    </row>
    <row r="44" spans="1:5" ht="13.5" customHeight="1">
      <c r="A44" s="36"/>
      <c r="B44" s="60" t="s">
        <v>119</v>
      </c>
      <c r="C44" s="37"/>
      <c r="D44" s="38"/>
      <c r="E44" s="39"/>
    </row>
    <row r="45" spans="1:5" ht="13.5" customHeight="1">
      <c r="A45" s="36"/>
      <c r="B45" s="60" t="s">
        <v>120</v>
      </c>
      <c r="C45" s="37"/>
      <c r="D45" s="38"/>
      <c r="E45" s="39"/>
    </row>
    <row r="46" spans="1:5" ht="13.5" customHeight="1">
      <c r="A46" s="36" t="s">
        <v>18</v>
      </c>
      <c r="B46" s="60"/>
      <c r="C46" s="37">
        <v>85</v>
      </c>
      <c r="D46" s="38">
        <f>$D$11</f>
        <v>18.47</v>
      </c>
      <c r="E46" s="39">
        <f>C46*D46</f>
        <v>1569.95</v>
      </c>
    </row>
    <row r="47" spans="1:5" ht="13.5" customHeight="1">
      <c r="A47" s="36"/>
      <c r="B47" s="60" t="s">
        <v>121</v>
      </c>
      <c r="C47" s="37"/>
      <c r="D47" s="38"/>
      <c r="E47" s="39"/>
    </row>
    <row r="48" spans="1:5" ht="13.5" customHeight="1">
      <c r="A48" s="36"/>
      <c r="B48" s="60" t="s">
        <v>122</v>
      </c>
      <c r="C48" s="37"/>
      <c r="D48" s="38"/>
      <c r="E48" s="39"/>
    </row>
    <row r="49" spans="1:5" ht="13.5" customHeight="1">
      <c r="A49" s="36"/>
      <c r="B49" s="60" t="s">
        <v>123</v>
      </c>
      <c r="C49" s="37"/>
      <c r="D49" s="38"/>
      <c r="E49" s="39"/>
    </row>
    <row r="50" spans="1:5" ht="13.5" customHeight="1">
      <c r="A50" s="36" t="s">
        <v>19</v>
      </c>
      <c r="B50" s="60"/>
      <c r="C50" s="37">
        <v>147</v>
      </c>
      <c r="D50" s="38">
        <f>$D$11</f>
        <v>18.47</v>
      </c>
      <c r="E50" s="39">
        <f>C50*D50</f>
        <v>2715.09</v>
      </c>
    </row>
    <row r="51" spans="1:5" ht="13.5" customHeight="1">
      <c r="A51" s="36"/>
      <c r="B51" s="60" t="s">
        <v>124</v>
      </c>
      <c r="C51" s="37"/>
      <c r="D51" s="38"/>
      <c r="E51" s="39"/>
    </row>
    <row r="52" spans="1:5" ht="13.5" customHeight="1">
      <c r="A52" s="36"/>
      <c r="B52" s="60" t="s">
        <v>125</v>
      </c>
      <c r="C52" s="37"/>
      <c r="D52" s="38"/>
      <c r="E52" s="39"/>
    </row>
    <row r="53" spans="1:5" ht="13.5" customHeight="1">
      <c r="A53" s="36"/>
      <c r="B53" s="60" t="s">
        <v>126</v>
      </c>
      <c r="C53" s="37"/>
      <c r="D53" s="38"/>
      <c r="E53" s="39"/>
    </row>
    <row r="54" spans="1:5" ht="13.5" customHeight="1">
      <c r="A54" s="36"/>
      <c r="B54" s="60" t="s">
        <v>127</v>
      </c>
      <c r="C54" s="37"/>
      <c r="D54" s="38"/>
      <c r="E54" s="39"/>
    </row>
    <row r="55" spans="1:5" ht="13.5" customHeight="1">
      <c r="A55" s="36"/>
      <c r="B55" s="60" t="s">
        <v>128</v>
      </c>
      <c r="C55" s="37"/>
      <c r="D55" s="38"/>
      <c r="E55" s="39"/>
    </row>
    <row r="56" spans="1:5" ht="13.5" customHeight="1">
      <c r="A56" s="36"/>
      <c r="B56" s="60" t="s">
        <v>129</v>
      </c>
      <c r="C56" s="37"/>
      <c r="D56" s="38"/>
      <c r="E56" s="39"/>
    </row>
    <row r="57" spans="1:5" ht="13.5" customHeight="1">
      <c r="A57" s="36"/>
      <c r="B57" s="60" t="s">
        <v>130</v>
      </c>
      <c r="C57" s="37"/>
      <c r="D57" s="38"/>
      <c r="E57" s="39"/>
    </row>
    <row r="58" spans="1:5" ht="13.5" customHeight="1">
      <c r="A58" s="36" t="s">
        <v>20</v>
      </c>
      <c r="B58" s="60"/>
      <c r="C58" s="37">
        <v>115</v>
      </c>
      <c r="D58" s="38">
        <f>$D$11</f>
        <v>18.47</v>
      </c>
      <c r="E58" s="39">
        <f>C58*D58</f>
        <v>2124.05</v>
      </c>
    </row>
    <row r="59" spans="1:5" ht="13.5" customHeight="1">
      <c r="A59" s="36"/>
      <c r="B59" s="60" t="s">
        <v>131</v>
      </c>
      <c r="C59" s="37"/>
      <c r="D59" s="38"/>
      <c r="E59" s="39"/>
    </row>
    <row r="60" spans="1:5" ht="13.5" customHeight="1">
      <c r="A60" s="36"/>
      <c r="B60" s="60" t="s">
        <v>132</v>
      </c>
      <c r="C60" s="37"/>
      <c r="D60" s="38"/>
      <c r="E60" s="39"/>
    </row>
    <row r="61" spans="1:5" ht="13.5" customHeight="1">
      <c r="A61" s="36"/>
      <c r="B61" s="60" t="s">
        <v>133</v>
      </c>
      <c r="C61" s="37"/>
      <c r="D61" s="38"/>
      <c r="E61" s="39"/>
    </row>
    <row r="62" spans="1:5" ht="13.5" customHeight="1">
      <c r="A62" s="36" t="s">
        <v>21</v>
      </c>
      <c r="B62" s="60"/>
      <c r="C62" s="37">
        <v>135</v>
      </c>
      <c r="D62" s="38">
        <f>$D$11</f>
        <v>18.47</v>
      </c>
      <c r="E62" s="39">
        <f>C62*D62</f>
        <v>2493.45</v>
      </c>
    </row>
    <row r="63" spans="1:5" ht="13.5" customHeight="1">
      <c r="A63" s="36"/>
      <c r="B63" s="60" t="s">
        <v>134</v>
      </c>
      <c r="C63" s="37"/>
      <c r="D63" s="38"/>
      <c r="E63" s="39"/>
    </row>
    <row r="64" spans="1:5" ht="13.5" customHeight="1">
      <c r="A64" s="36"/>
      <c r="B64" s="60" t="s">
        <v>135</v>
      </c>
      <c r="C64" s="37"/>
      <c r="D64" s="38"/>
      <c r="E64" s="39"/>
    </row>
    <row r="65" spans="1:5" ht="13.5" customHeight="1">
      <c r="A65" s="36"/>
      <c r="B65" s="60" t="s">
        <v>136</v>
      </c>
      <c r="C65" s="37"/>
      <c r="D65" s="38"/>
      <c r="E65" s="39"/>
    </row>
    <row r="66" spans="1:5" ht="13.5" customHeight="1">
      <c r="A66" s="36"/>
      <c r="B66" s="60" t="s">
        <v>137</v>
      </c>
      <c r="C66" s="37"/>
      <c r="D66" s="38"/>
      <c r="E66" s="39"/>
    </row>
    <row r="67" spans="1:5" ht="13.5" customHeight="1">
      <c r="A67" s="36"/>
      <c r="B67" s="60" t="s">
        <v>138</v>
      </c>
      <c r="C67" s="37"/>
      <c r="D67" s="38"/>
      <c r="E67" s="39"/>
    </row>
    <row r="68" spans="1:5" ht="13.5" customHeight="1">
      <c r="A68" s="36" t="s">
        <v>22</v>
      </c>
      <c r="B68" s="60"/>
      <c r="C68" s="37">
        <v>44</v>
      </c>
      <c r="D68" s="38">
        <f>$D$11</f>
        <v>18.47</v>
      </c>
      <c r="E68" s="39">
        <f>C68*D68</f>
        <v>812.68</v>
      </c>
    </row>
    <row r="69" spans="1:5" ht="13.5" customHeight="1">
      <c r="A69" s="36"/>
      <c r="B69" s="60" t="s">
        <v>139</v>
      </c>
      <c r="C69" s="37"/>
      <c r="D69" s="38"/>
      <c r="E69" s="39"/>
    </row>
    <row r="70" spans="1:5" ht="13.5" customHeight="1">
      <c r="A70" s="36"/>
      <c r="B70" s="60" t="s">
        <v>140</v>
      </c>
      <c r="C70" s="37"/>
      <c r="D70" s="38"/>
      <c r="E70" s="39"/>
    </row>
    <row r="71" spans="1:5" ht="13.5" customHeight="1">
      <c r="A71" s="36"/>
      <c r="B71" s="60" t="s">
        <v>141</v>
      </c>
      <c r="C71" s="37"/>
      <c r="D71" s="38"/>
      <c r="E71" s="39"/>
    </row>
    <row r="72" spans="1:5" ht="13.5" customHeight="1">
      <c r="A72" s="36" t="s">
        <v>23</v>
      </c>
      <c r="B72" s="60"/>
      <c r="C72" s="37">
        <v>23</v>
      </c>
      <c r="D72" s="38">
        <f>$D$11</f>
        <v>18.47</v>
      </c>
      <c r="E72" s="39">
        <f>C72*D72</f>
        <v>424.81</v>
      </c>
    </row>
    <row r="73" spans="1:5" ht="13.5" customHeight="1">
      <c r="A73" s="36"/>
      <c r="B73" s="60" t="s">
        <v>142</v>
      </c>
      <c r="C73" s="37"/>
      <c r="D73" s="38"/>
      <c r="E73" s="39"/>
    </row>
    <row r="74" spans="1:5" ht="13.5" customHeight="1">
      <c r="A74" s="36" t="s">
        <v>24</v>
      </c>
      <c r="B74" s="60"/>
      <c r="C74" s="37">
        <v>342</v>
      </c>
      <c r="D74" s="38">
        <f>$D$11</f>
        <v>18.47</v>
      </c>
      <c r="E74" s="39">
        <f>C74*D74</f>
        <v>6316.74</v>
      </c>
    </row>
    <row r="75" spans="1:5" ht="13.5" customHeight="1">
      <c r="A75" s="36"/>
      <c r="B75" s="60" t="s">
        <v>143</v>
      </c>
      <c r="C75" s="37"/>
      <c r="D75" s="38"/>
      <c r="E75" s="39"/>
    </row>
    <row r="76" spans="1:5" ht="13.5" customHeight="1">
      <c r="A76" s="36"/>
      <c r="B76" s="60" t="s">
        <v>144</v>
      </c>
      <c r="C76" s="37"/>
      <c r="D76" s="38"/>
      <c r="E76" s="39"/>
    </row>
    <row r="77" spans="1:5" ht="13.5" customHeight="1">
      <c r="A77" s="36"/>
      <c r="B77" s="60" t="s">
        <v>145</v>
      </c>
      <c r="C77" s="37"/>
      <c r="D77" s="38"/>
      <c r="E77" s="39"/>
    </row>
    <row r="78" spans="1:5" ht="13.5" customHeight="1">
      <c r="A78" s="36"/>
      <c r="B78" s="60" t="s">
        <v>146</v>
      </c>
      <c r="C78" s="37"/>
      <c r="D78" s="38"/>
      <c r="E78" s="39"/>
    </row>
    <row r="79" spans="1:5" ht="13.5" customHeight="1">
      <c r="A79" s="36"/>
      <c r="B79" s="60" t="s">
        <v>147</v>
      </c>
      <c r="C79" s="37"/>
      <c r="D79" s="38"/>
      <c r="E79" s="39"/>
    </row>
    <row r="80" spans="1:5" ht="13.5" customHeight="1">
      <c r="A80" s="36" t="s">
        <v>25</v>
      </c>
      <c r="B80" s="60"/>
      <c r="C80" s="37">
        <v>326</v>
      </c>
      <c r="D80" s="38">
        <f>$D$11</f>
        <v>18.47</v>
      </c>
      <c r="E80" s="39">
        <f>C80*D80</f>
        <v>6021.22</v>
      </c>
    </row>
    <row r="81" spans="1:5" ht="13.5" customHeight="1">
      <c r="A81" s="36"/>
      <c r="B81" s="60" t="s">
        <v>50</v>
      </c>
      <c r="C81" s="37"/>
      <c r="D81" s="38"/>
      <c r="E81" s="39"/>
    </row>
    <row r="82" spans="1:5" ht="13.5" customHeight="1">
      <c r="A82" s="36"/>
      <c r="B82" s="60" t="s">
        <v>26</v>
      </c>
      <c r="C82" s="37"/>
      <c r="D82" s="38"/>
      <c r="E82" s="39"/>
    </row>
    <row r="83" spans="1:5" ht="13.5" customHeight="1">
      <c r="A83" s="36" t="s">
        <v>27</v>
      </c>
      <c r="B83" s="60"/>
      <c r="C83" s="37">
        <v>395</v>
      </c>
      <c r="D83" s="38">
        <f>$D$11</f>
        <v>18.47</v>
      </c>
      <c r="E83" s="39">
        <f>C83*D83</f>
        <v>7295.65</v>
      </c>
    </row>
    <row r="84" spans="1:5" ht="13.5" customHeight="1">
      <c r="A84" s="36"/>
      <c r="B84" s="60" t="s">
        <v>50</v>
      </c>
      <c r="C84" s="37"/>
      <c r="D84" s="38"/>
      <c r="E84" s="39"/>
    </row>
    <row r="85" spans="1:5" ht="13.5" customHeight="1">
      <c r="A85" s="36"/>
      <c r="B85" s="60" t="s">
        <v>28</v>
      </c>
      <c r="C85" s="37"/>
      <c r="D85" s="38"/>
      <c r="E85" s="39"/>
    </row>
    <row r="86" spans="1:5" ht="13.5" customHeight="1">
      <c r="A86" s="36"/>
      <c r="B86" s="60" t="s">
        <v>29</v>
      </c>
      <c r="C86" s="37"/>
      <c r="D86" s="38"/>
      <c r="E86" s="39"/>
    </row>
    <row r="87" spans="1:5" ht="13.5" customHeight="1">
      <c r="A87" s="36" t="s">
        <v>30</v>
      </c>
      <c r="B87" s="60"/>
      <c r="C87" s="37">
        <v>323</v>
      </c>
      <c r="D87" s="38">
        <f>$D$11</f>
        <v>18.47</v>
      </c>
      <c r="E87" s="39">
        <f>C87*D87</f>
        <v>5965.81</v>
      </c>
    </row>
    <row r="88" spans="1:5" ht="13.5" customHeight="1">
      <c r="A88" s="36"/>
      <c r="B88" s="60" t="s">
        <v>50</v>
      </c>
      <c r="C88" s="37"/>
      <c r="D88" s="38"/>
      <c r="E88" s="39"/>
    </row>
    <row r="89" spans="1:5" ht="13.5" customHeight="1">
      <c r="A89" s="36" t="s">
        <v>31</v>
      </c>
      <c r="B89" s="60"/>
      <c r="C89" s="37">
        <v>86</v>
      </c>
      <c r="D89" s="38">
        <f>$D$11</f>
        <v>18.47</v>
      </c>
      <c r="E89" s="39">
        <f>C89*D89</f>
        <v>1588.42</v>
      </c>
    </row>
    <row r="90" spans="1:5" ht="13.5" customHeight="1">
      <c r="A90" s="36"/>
      <c r="B90" s="60" t="s">
        <v>50</v>
      </c>
      <c r="C90" s="37"/>
      <c r="D90" s="38"/>
      <c r="E90" s="39"/>
    </row>
    <row r="91" spans="1:5" ht="13.5" customHeight="1">
      <c r="A91" s="36" t="s">
        <v>32</v>
      </c>
      <c r="B91" s="60"/>
      <c r="C91" s="37">
        <v>104</v>
      </c>
      <c r="D91" s="38">
        <f>$D$11</f>
        <v>18.47</v>
      </c>
      <c r="E91" s="39">
        <f>C91*D91</f>
        <v>1920.88</v>
      </c>
    </row>
    <row r="92" spans="1:5" ht="13.5" customHeight="1">
      <c r="A92" s="36"/>
      <c r="B92" s="60" t="s">
        <v>50</v>
      </c>
      <c r="C92" s="37"/>
      <c r="D92" s="38"/>
      <c r="E92" s="39"/>
    </row>
    <row r="93" spans="1:5" ht="13.5" customHeight="1">
      <c r="A93" s="36" t="s">
        <v>33</v>
      </c>
      <c r="B93" s="60"/>
      <c r="C93" s="37">
        <v>61</v>
      </c>
      <c r="D93" s="38">
        <f>$D$11</f>
        <v>18.47</v>
      </c>
      <c r="E93" s="39">
        <f>C93*D93</f>
        <v>1126.67</v>
      </c>
    </row>
    <row r="94" spans="1:5" ht="13.5" customHeight="1">
      <c r="A94" s="36"/>
      <c r="B94" s="60" t="s">
        <v>50</v>
      </c>
      <c r="C94" s="37"/>
      <c r="D94" s="38"/>
      <c r="E94" s="39"/>
    </row>
    <row r="95" spans="1:5" ht="13.5" customHeight="1">
      <c r="A95" s="36" t="s">
        <v>34</v>
      </c>
      <c r="B95" s="60"/>
      <c r="C95" s="37">
        <v>103</v>
      </c>
      <c r="D95" s="38">
        <f>$D$11</f>
        <v>18.47</v>
      </c>
      <c r="E95" s="39">
        <f>C95*D95</f>
        <v>1902.41</v>
      </c>
    </row>
    <row r="96" spans="1:5" ht="13.5" customHeight="1">
      <c r="A96" s="36"/>
      <c r="B96" s="60" t="s">
        <v>50</v>
      </c>
      <c r="C96" s="40"/>
      <c r="D96" s="38"/>
      <c r="E96" s="39"/>
    </row>
    <row r="97" spans="1:5" ht="13.5" customHeight="1">
      <c r="A97" s="72"/>
      <c r="B97" s="62" t="s">
        <v>148</v>
      </c>
      <c r="C97" s="73"/>
      <c r="D97" s="74"/>
      <c r="E97" s="75"/>
    </row>
    <row r="98" spans="1:5" ht="24" customHeight="1">
      <c r="A98" s="180" t="s">
        <v>61</v>
      </c>
      <c r="B98" s="180"/>
      <c r="C98" s="180"/>
      <c r="D98" s="180"/>
      <c r="E98" s="35">
        <f>SUM(E11:E95)</f>
        <v>64478.77</v>
      </c>
    </row>
    <row r="101" spans="1:2" ht="12.75">
      <c r="A101" s="154"/>
      <c r="B101" s="155"/>
    </row>
    <row r="102" spans="1:6" ht="13.5" thickBot="1">
      <c r="A102" s="173"/>
      <c r="B102" s="174"/>
      <c r="E102" s="173"/>
      <c r="F102" s="174"/>
    </row>
    <row r="103" spans="1:6" ht="15">
      <c r="A103" s="175" t="s">
        <v>92</v>
      </c>
      <c r="B103" s="176"/>
      <c r="E103" s="153" t="s">
        <v>94</v>
      </c>
      <c r="F103" s="154"/>
    </row>
    <row r="129" ht="51" customHeight="1"/>
  </sheetData>
  <sheetProtection password="DC81" sheet="1" objects="1" scenarios="1" selectLockedCells="1"/>
  <mergeCells count="12">
    <mergeCell ref="A103:B103"/>
    <mergeCell ref="E103:F103"/>
    <mergeCell ref="E102:F102"/>
    <mergeCell ref="A101:B101"/>
    <mergeCell ref="A102:B102"/>
    <mergeCell ref="E2:E10"/>
    <mergeCell ref="A98:D98"/>
    <mergeCell ref="A1:D1"/>
    <mergeCell ref="C2:C10"/>
    <mergeCell ref="D2:D10"/>
    <mergeCell ref="A2:A10"/>
    <mergeCell ref="B2:B10"/>
  </mergeCells>
  <printOptions horizontalCentered="1"/>
  <pageMargins left="0.3937007874015748" right="0.3937007874015748" top="0.5905511811023623" bottom="0.1968503937007874" header="0.3937007874015748" footer="0.1968503937007874"/>
  <pageSetup horizontalDpi="600" verticalDpi="600" orientation="portrait" paperSize="9" scale="55" r:id="rId1"/>
  <headerFooter alignWithMargins="0">
    <oddHeader>&amp;C&amp;"Arial,Grassetto Corsivo"&amp;20C2-Offerta prestazioni a richiesta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</sheetPr>
  <dimension ref="A1:B24"/>
  <sheetViews>
    <sheetView showGridLines="0" workbookViewId="0" topLeftCell="A1">
      <selection activeCell="A1" sqref="A1:B1"/>
    </sheetView>
  </sheetViews>
  <sheetFormatPr defaultColWidth="9.140625" defaultRowHeight="12.75"/>
  <cols>
    <col min="1" max="1" width="99.7109375" style="2" customWidth="1"/>
    <col min="2" max="2" width="18.28125" style="10" customWidth="1"/>
    <col min="3" max="16384" width="9.140625" style="10" customWidth="1"/>
  </cols>
  <sheetData>
    <row r="1" spans="1:2" ht="39.75" customHeight="1">
      <c r="A1" s="156" t="s">
        <v>91</v>
      </c>
      <c r="B1" s="184"/>
    </row>
    <row r="2" spans="1:2" ht="43.5" customHeight="1">
      <c r="A2" s="76"/>
      <c r="B2" s="77"/>
    </row>
    <row r="3" spans="1:2" ht="26.25" customHeight="1">
      <c r="A3" s="78" t="s">
        <v>65</v>
      </c>
      <c r="B3" s="32">
        <f>'C1 offerta prest. ordinarie'!K97</f>
        <v>2267247.36</v>
      </c>
    </row>
    <row r="4" spans="1:2" ht="27.75" customHeight="1" thickBot="1">
      <c r="A4" s="79" t="s">
        <v>66</v>
      </c>
      <c r="B4" s="80">
        <f>'C2 offerta prest. a richiesta'!E98</f>
        <v>64478.77</v>
      </c>
    </row>
    <row r="5" spans="1:2" ht="22.5" customHeight="1">
      <c r="A5" s="81" t="s">
        <v>67</v>
      </c>
      <c r="B5" s="33">
        <f>B3+B4</f>
        <v>2331726.13</v>
      </c>
    </row>
    <row r="6" spans="1:2" ht="24" customHeight="1" thickBot="1">
      <c r="A6" s="82" t="s">
        <v>68</v>
      </c>
      <c r="B6" s="83">
        <v>3</v>
      </c>
    </row>
    <row r="7" spans="1:2" ht="24.75" customHeight="1">
      <c r="A7" s="84" t="s">
        <v>41</v>
      </c>
      <c r="B7" s="32">
        <f>B5*3</f>
        <v>6995178.39</v>
      </c>
    </row>
    <row r="8" spans="1:2" ht="15.75">
      <c r="A8" s="78"/>
      <c r="B8" s="85"/>
    </row>
    <row r="9" spans="1:2" ht="24.75" customHeight="1">
      <c r="A9" s="78" t="s">
        <v>39</v>
      </c>
      <c r="B9" s="32">
        <v>7000000</v>
      </c>
    </row>
    <row r="10" spans="1:2" ht="30.75" customHeight="1">
      <c r="A10" s="78" t="s">
        <v>40</v>
      </c>
      <c r="B10" s="86">
        <f>(B9-B7)/B9</f>
        <v>0.0007</v>
      </c>
    </row>
    <row r="11" ht="12.75">
      <c r="B11" s="9"/>
    </row>
    <row r="12" ht="12.75">
      <c r="B12" s="9"/>
    </row>
    <row r="13" ht="12.75">
      <c r="B13" s="9"/>
    </row>
    <row r="14" ht="12.75">
      <c r="B14" s="9"/>
    </row>
    <row r="15" spans="1:2" ht="13.5" thickBot="1">
      <c r="A15" s="150"/>
      <c r="B15" s="151"/>
    </row>
    <row r="16" spans="1:2" ht="30">
      <c r="A16" s="148" t="s">
        <v>93</v>
      </c>
      <c r="B16" s="149"/>
    </row>
    <row r="17" ht="12.75">
      <c r="B17" s="9"/>
    </row>
    <row r="18" ht="12.75">
      <c r="B18" s="9"/>
    </row>
    <row r="19" ht="12.75">
      <c r="B19" s="9"/>
    </row>
    <row r="20" ht="12.75">
      <c r="B20" s="9"/>
    </row>
    <row r="21" ht="12.75">
      <c r="B21" s="9"/>
    </row>
    <row r="22" ht="12.75">
      <c r="B22" s="9"/>
    </row>
    <row r="23" ht="12.75">
      <c r="B23" s="9"/>
    </row>
    <row r="24" ht="12.75">
      <c r="B24" s="9"/>
    </row>
  </sheetData>
  <sheetProtection password="DC81" sheet="1" objects="1" scenarios="1" selectLockedCells="1" selectUnlockedCells="1"/>
  <mergeCells count="1">
    <mergeCell ref="A1:B1"/>
  </mergeCells>
  <printOptions horizontalCentered="1"/>
  <pageMargins left="0.1968503937007874" right="0.1968503937007874" top="1.1811023622047245" bottom="0.5905511811023623" header="0.5905511811023623" footer="0.1968503937007874"/>
  <pageSetup horizontalDpi="600" verticalDpi="600" orientation="portrait" paperSize="9" scale="85" r:id="rId1"/>
  <headerFooter alignWithMargins="0">
    <oddHeader>&amp;C&amp;"Arial,Grassetto Corsivo"&amp;20C3-Riepilogo offerta economica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5">
    <tabColor indexed="42"/>
    <pageSetUpPr fitToPage="1"/>
  </sheetPr>
  <dimension ref="A1:L102"/>
  <sheetViews>
    <sheetView showGridLines="0" zoomScale="75" zoomScaleNormal="75" workbookViewId="0" topLeftCell="A1">
      <selection activeCell="A1" sqref="A1:K1"/>
    </sheetView>
  </sheetViews>
  <sheetFormatPr defaultColWidth="9.140625" defaultRowHeight="12.75"/>
  <cols>
    <col min="1" max="1" width="23.8515625" style="1" customWidth="1"/>
    <col min="2" max="2" width="22.57421875" style="1" customWidth="1"/>
    <col min="3" max="3" width="20.57421875" style="1" customWidth="1"/>
    <col min="4" max="16" width="16.421875" style="1" customWidth="1"/>
    <col min="17" max="16384" width="9.140625" style="1" customWidth="1"/>
  </cols>
  <sheetData>
    <row r="1" spans="1:12" ht="17.25" customHeight="1">
      <c r="A1" s="185" t="s">
        <v>54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88" t="s">
        <v>90</v>
      </c>
    </row>
    <row r="2" spans="1:12" ht="15.75" customHeight="1">
      <c r="A2" s="186" t="s">
        <v>55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89"/>
    </row>
    <row r="3" spans="1:12" s="6" customFormat="1" ht="33.75" customHeight="1">
      <c r="A3" s="187" t="s">
        <v>0</v>
      </c>
      <c r="B3" s="186"/>
      <c r="C3" s="186"/>
      <c r="D3" s="186"/>
      <c r="E3" s="186"/>
      <c r="F3" s="186"/>
      <c r="G3" s="186"/>
      <c r="H3" s="186"/>
      <c r="I3" s="186"/>
      <c r="J3" s="186"/>
      <c r="K3" s="179"/>
      <c r="L3" s="189"/>
    </row>
    <row r="4" spans="1:12" s="6" customFormat="1" ht="25.5">
      <c r="A4" s="106" t="s">
        <v>1</v>
      </c>
      <c r="B4" s="106" t="s">
        <v>49</v>
      </c>
      <c r="C4" s="107" t="s">
        <v>2</v>
      </c>
      <c r="D4" s="107" t="s">
        <v>3</v>
      </c>
      <c r="E4" s="107" t="s">
        <v>4</v>
      </c>
      <c r="F4" s="107" t="s">
        <v>5</v>
      </c>
      <c r="G4" s="107" t="s">
        <v>47</v>
      </c>
      <c r="H4" s="107" t="s">
        <v>48</v>
      </c>
      <c r="I4" s="107" t="s">
        <v>6</v>
      </c>
      <c r="J4" s="107" t="s">
        <v>7</v>
      </c>
      <c r="K4" s="107" t="s">
        <v>56</v>
      </c>
      <c r="L4" s="190"/>
    </row>
    <row r="5" spans="1:12" s="6" customFormat="1" ht="12.75">
      <c r="A5" s="114"/>
      <c r="B5" s="104"/>
      <c r="C5" s="109"/>
      <c r="D5" s="109"/>
      <c r="E5" s="109"/>
      <c r="F5" s="109"/>
      <c r="G5" s="109"/>
      <c r="H5" s="109"/>
      <c r="I5" s="109"/>
      <c r="J5" s="109"/>
      <c r="K5" s="110"/>
      <c r="L5" s="115"/>
    </row>
    <row r="6" spans="1:12" s="6" customFormat="1" ht="12.75">
      <c r="A6" s="116"/>
      <c r="B6" s="108"/>
      <c r="C6" s="112" t="s">
        <v>81</v>
      </c>
      <c r="D6" s="112" t="s">
        <v>81</v>
      </c>
      <c r="E6" s="112" t="s">
        <v>81</v>
      </c>
      <c r="F6" s="112" t="s">
        <v>81</v>
      </c>
      <c r="G6" s="112" t="s">
        <v>81</v>
      </c>
      <c r="H6" s="112" t="s">
        <v>81</v>
      </c>
      <c r="I6" s="112" t="s">
        <v>81</v>
      </c>
      <c r="J6" s="112" t="s">
        <v>81</v>
      </c>
      <c r="K6" s="112" t="s">
        <v>81</v>
      </c>
      <c r="L6" s="113" t="s">
        <v>83</v>
      </c>
    </row>
    <row r="7" spans="1:12" ht="12.75">
      <c r="A7" s="117" t="s">
        <v>9</v>
      </c>
      <c r="B7" s="96"/>
      <c r="C7" s="111"/>
      <c r="D7" s="111"/>
      <c r="E7" s="111"/>
      <c r="F7" s="111"/>
      <c r="G7" s="111"/>
      <c r="H7" s="111"/>
      <c r="I7" s="111"/>
      <c r="J7" s="111"/>
      <c r="K7" s="105"/>
      <c r="L7" s="132"/>
    </row>
    <row r="8" spans="1:12" ht="12.75">
      <c r="A8" s="117"/>
      <c r="B8" s="60" t="s">
        <v>95</v>
      </c>
      <c r="C8" s="97">
        <f>'C6 superfici set-giu'!C7*10+'C7 superfici luglio'!C7+'C7 superfici agosto'!C7</f>
        <v>2518.2</v>
      </c>
      <c r="D8" s="97">
        <f>'C6 superfici set-giu'!D7*10+'C7 superfici luglio'!D7+'C7 superfici agosto'!D7</f>
        <v>0</v>
      </c>
      <c r="E8" s="97">
        <f>'C6 superfici set-giu'!E7*10+'C7 superfici luglio'!E7+'C7 superfici agosto'!E7</f>
        <v>135.3</v>
      </c>
      <c r="F8" s="97">
        <f>'C6 superfici set-giu'!F7*10+'C7 superfici luglio'!F7+'C7 superfici agosto'!F7</f>
        <v>0</v>
      </c>
      <c r="G8" s="97">
        <f>'C6 superfici set-giu'!G7*10+'C7 superfici luglio'!G7+'C7 superfici agosto'!G7</f>
        <v>464.8</v>
      </c>
      <c r="H8" s="97">
        <f>'C6 superfici set-giu'!H7*10+'C7 superfici luglio'!H7+'C7 superfici agosto'!H7</f>
        <v>835.6</v>
      </c>
      <c r="I8" s="97">
        <f>'C6 superfici set-giu'!I7*10+'C7 superfici luglio'!I7+'C7 superfici agosto'!I7</f>
        <v>0</v>
      </c>
      <c r="J8" s="97">
        <f>'C6 superfici set-giu'!J7*10+'C7 superfici luglio'!J7+'C7 superfici agosto'!J7</f>
        <v>31000</v>
      </c>
      <c r="K8" s="98">
        <f>SUM(C8:J8)</f>
        <v>34953.9</v>
      </c>
      <c r="L8" s="133"/>
    </row>
    <row r="9" spans="1:12" ht="12.75">
      <c r="A9" s="117"/>
      <c r="B9" s="60" t="s">
        <v>96</v>
      </c>
      <c r="C9" s="97">
        <f>'C6 superfici set-giu'!C8*10+'C7 superfici luglio'!C8+'C7 superfici agosto'!C8</f>
        <v>2084</v>
      </c>
      <c r="D9" s="97">
        <f>'C6 superfici set-giu'!D8*10+'C7 superfici luglio'!D8+'C7 superfici agosto'!D8</f>
        <v>0</v>
      </c>
      <c r="E9" s="97">
        <f>'C6 superfici set-giu'!E8*10+'C7 superfici luglio'!E8+'C7 superfici agosto'!E8</f>
        <v>0</v>
      </c>
      <c r="F9" s="97">
        <f>'C6 superfici set-giu'!F8*10+'C7 superfici luglio'!F8+'C7 superfici agosto'!F8</f>
        <v>0</v>
      </c>
      <c r="G9" s="97">
        <f>'C6 superfici set-giu'!G8*10+'C7 superfici luglio'!G8+'C7 superfici agosto'!G8</f>
        <v>245.9</v>
      </c>
      <c r="H9" s="97">
        <f>'C6 superfici set-giu'!H8*10+'C7 superfici luglio'!H8+'C7 superfici agosto'!H8</f>
        <v>240.9</v>
      </c>
      <c r="I9" s="97">
        <f>'C6 superfici set-giu'!I8*10+'C7 superfici luglio'!I8+'C7 superfici agosto'!I8</f>
        <v>73.2</v>
      </c>
      <c r="J9" s="97">
        <f>'C6 superfici set-giu'!J8*10+'C7 superfici luglio'!J8+'C7 superfici agosto'!J8</f>
        <v>46000</v>
      </c>
      <c r="K9" s="98">
        <f aca="true" t="shared" si="0" ref="K9:K72">SUM(C9:J9)</f>
        <v>48644</v>
      </c>
      <c r="L9" s="133"/>
    </row>
    <row r="10" spans="1:12" ht="12.75">
      <c r="A10" s="117"/>
      <c r="B10" s="60" t="s">
        <v>97</v>
      </c>
      <c r="C10" s="97">
        <f>'C6 superfici set-giu'!C9*10+'C7 superfici luglio'!C9+'C7 superfici agosto'!C9</f>
        <v>1835.2</v>
      </c>
      <c r="D10" s="97">
        <f>'C6 superfici set-giu'!D9*10+'C7 superfici luglio'!D9+'C7 superfici agosto'!D9</f>
        <v>0</v>
      </c>
      <c r="E10" s="97">
        <f>'C6 superfici set-giu'!E9*10+'C7 superfici luglio'!E9+'C7 superfici agosto'!E9</f>
        <v>84</v>
      </c>
      <c r="F10" s="97">
        <f>'C6 superfici set-giu'!F9*10+'C7 superfici luglio'!F9+'C7 superfici agosto'!F9</f>
        <v>0</v>
      </c>
      <c r="G10" s="97">
        <f>'C6 superfici set-giu'!G9*10+'C7 superfici luglio'!G9+'C7 superfici agosto'!G9</f>
        <v>645</v>
      </c>
      <c r="H10" s="97">
        <f>'C6 superfici set-giu'!H9*10+'C7 superfici luglio'!H9+'C7 superfici agosto'!H9</f>
        <v>235.5</v>
      </c>
      <c r="I10" s="97">
        <f>'C6 superfici set-giu'!I9*10+'C7 superfici luglio'!I9+'C7 superfici agosto'!I9</f>
        <v>91</v>
      </c>
      <c r="J10" s="97">
        <f>'C6 superfici set-giu'!J9*10+'C7 superfici luglio'!J9+'C7 superfici agosto'!J9</f>
        <v>3000</v>
      </c>
      <c r="K10" s="98">
        <f t="shared" si="0"/>
        <v>5890.7</v>
      </c>
      <c r="L10" s="133"/>
    </row>
    <row r="11" spans="1:12" ht="12.75">
      <c r="A11" s="117"/>
      <c r="B11" s="60" t="s">
        <v>98</v>
      </c>
      <c r="C11" s="97">
        <f>'C6 superfici set-giu'!C10*10+'C7 superfici luglio'!C10+'C7 superfici agosto'!C10</f>
        <v>2111.6</v>
      </c>
      <c r="D11" s="97">
        <f>'C6 superfici set-giu'!D10*10+'C7 superfici luglio'!D10+'C7 superfici agosto'!D10</f>
        <v>0</v>
      </c>
      <c r="E11" s="97">
        <f>'C6 superfici set-giu'!E10*10+'C7 superfici luglio'!E10+'C7 superfici agosto'!E10</f>
        <v>81</v>
      </c>
      <c r="F11" s="97">
        <f>'C6 superfici set-giu'!F10*10+'C7 superfici luglio'!F10+'C7 superfici agosto'!F10</f>
        <v>0</v>
      </c>
      <c r="G11" s="97">
        <f>'C6 superfici set-giu'!G10*10+'C7 superfici luglio'!G10+'C7 superfici agosto'!G10</f>
        <v>0</v>
      </c>
      <c r="H11" s="97">
        <f>'C6 superfici set-giu'!H10*10+'C7 superfici luglio'!H10+'C7 superfici agosto'!H10</f>
        <v>199.2</v>
      </c>
      <c r="I11" s="97">
        <f>'C6 superfici set-giu'!I10*10+'C7 superfici luglio'!I10+'C7 superfici agosto'!I10</f>
        <v>138.6</v>
      </c>
      <c r="J11" s="97">
        <f>'C6 superfici set-giu'!J10*10+'C7 superfici luglio'!J10+'C7 superfici agosto'!J10</f>
        <v>0</v>
      </c>
      <c r="K11" s="98">
        <f t="shared" si="0"/>
        <v>2530.4</v>
      </c>
      <c r="L11" s="133"/>
    </row>
    <row r="12" spans="1:12" ht="12.75">
      <c r="A12" s="117"/>
      <c r="B12" s="60" t="s">
        <v>99</v>
      </c>
      <c r="C12" s="97">
        <f>'C6 superfici set-giu'!C11*10+'C7 superfici luglio'!C11+'C7 superfici agosto'!C11</f>
        <v>1296.5</v>
      </c>
      <c r="D12" s="97">
        <f>'C6 superfici set-giu'!D11*10+'C7 superfici luglio'!D11+'C7 superfici agosto'!D11</f>
        <v>0</v>
      </c>
      <c r="E12" s="97">
        <f>'C6 superfici set-giu'!E11*10+'C7 superfici luglio'!E11+'C7 superfici agosto'!E11</f>
        <v>0</v>
      </c>
      <c r="F12" s="97">
        <f>'C6 superfici set-giu'!F11*10+'C7 superfici luglio'!F11+'C7 superfici agosto'!F11</f>
        <v>0</v>
      </c>
      <c r="G12" s="97">
        <f>'C6 superfici set-giu'!G11*10+'C7 superfici luglio'!G11+'C7 superfici agosto'!G11</f>
        <v>0</v>
      </c>
      <c r="H12" s="97">
        <f>'C6 superfici set-giu'!H11*10+'C7 superfici luglio'!H11+'C7 superfici agosto'!H11</f>
        <v>165.6</v>
      </c>
      <c r="I12" s="97">
        <f>'C6 superfici set-giu'!I11*10+'C7 superfici luglio'!I11+'C7 superfici agosto'!I11</f>
        <v>0</v>
      </c>
      <c r="J12" s="97">
        <f>'C6 superfici set-giu'!J11*10+'C7 superfici luglio'!J11+'C7 superfici agosto'!J11</f>
        <v>0</v>
      </c>
      <c r="K12" s="98">
        <f t="shared" si="0"/>
        <v>1462.1</v>
      </c>
      <c r="L12" s="133"/>
    </row>
    <row r="13" spans="1:12" ht="12.75">
      <c r="A13" s="117" t="s">
        <v>10</v>
      </c>
      <c r="B13" s="60"/>
      <c r="C13" s="97"/>
      <c r="D13" s="97"/>
      <c r="E13" s="97"/>
      <c r="F13" s="97"/>
      <c r="G13" s="97"/>
      <c r="H13" s="97"/>
      <c r="I13" s="97"/>
      <c r="J13" s="97"/>
      <c r="K13" s="98">
        <f t="shared" si="0"/>
        <v>0</v>
      </c>
      <c r="L13" s="133"/>
    </row>
    <row r="14" spans="1:12" ht="12.75">
      <c r="A14" s="117"/>
      <c r="B14" s="60" t="s">
        <v>100</v>
      </c>
      <c r="C14" s="97">
        <f>'C6 superfici set-giu'!C13*10+'C7 superfici luglio'!C13+'C7 superfici agosto'!C13</f>
        <v>5647</v>
      </c>
      <c r="D14" s="97">
        <f>'C6 superfici set-giu'!D13*10+'C7 superfici luglio'!D13+'C7 superfici agosto'!D13</f>
        <v>0</v>
      </c>
      <c r="E14" s="97">
        <f>'C6 superfici set-giu'!E13*10+'C7 superfici luglio'!E13+'C7 superfici agosto'!E13</f>
        <v>0</v>
      </c>
      <c r="F14" s="97">
        <f>'C6 superfici set-giu'!F13*10+'C7 superfici luglio'!F13+'C7 superfici agosto'!F13</f>
        <v>570</v>
      </c>
      <c r="G14" s="97">
        <f>'C6 superfici set-giu'!G13*10+'C7 superfici luglio'!G13+'C7 superfici agosto'!G13</f>
        <v>600</v>
      </c>
      <c r="H14" s="97">
        <f>'C6 superfici set-giu'!H13*10+'C7 superfici luglio'!H13+'C7 superfici agosto'!H13</f>
        <v>300</v>
      </c>
      <c r="I14" s="97">
        <f>'C6 superfici set-giu'!I13*10+'C7 superfici luglio'!I13+'C7 superfici agosto'!I13</f>
        <v>0</v>
      </c>
      <c r="J14" s="97">
        <f>'C6 superfici set-giu'!J13*10+'C7 superfici luglio'!J13+'C7 superfici agosto'!J13</f>
        <v>1060</v>
      </c>
      <c r="K14" s="98">
        <f t="shared" si="0"/>
        <v>8177</v>
      </c>
      <c r="L14" s="133"/>
    </row>
    <row r="15" spans="1:12" ht="12.75">
      <c r="A15" s="117"/>
      <c r="B15" s="60" t="s">
        <v>101</v>
      </c>
      <c r="C15" s="97">
        <f>'C6 superfici set-giu'!C14*10+'C7 superfici luglio'!C14+'C7 superfici agosto'!C14</f>
        <v>1954.2</v>
      </c>
      <c r="D15" s="97">
        <f>'C6 superfici set-giu'!D14*10+'C7 superfici luglio'!D14+'C7 superfici agosto'!D14</f>
        <v>910</v>
      </c>
      <c r="E15" s="97">
        <f>'C6 superfici set-giu'!E14*10+'C7 superfici luglio'!E14+'C7 superfici agosto'!E14</f>
        <v>0</v>
      </c>
      <c r="F15" s="97">
        <f>'C6 superfici set-giu'!F14*10+'C7 superfici luglio'!F14+'C7 superfici agosto'!F14</f>
        <v>0</v>
      </c>
      <c r="G15" s="97">
        <f>'C6 superfici set-giu'!G14*10+'C7 superfici luglio'!G14+'C7 superfici agosto'!G14</f>
        <v>360</v>
      </c>
      <c r="H15" s="97">
        <f>'C6 superfici set-giu'!H14*10+'C7 superfici luglio'!H14+'C7 superfici agosto'!H14</f>
        <v>330</v>
      </c>
      <c r="I15" s="97">
        <f>'C6 superfici set-giu'!I14*10+'C7 superfici luglio'!I14+'C7 superfici agosto'!I14</f>
        <v>0</v>
      </c>
      <c r="J15" s="97">
        <f>'C6 superfici set-giu'!J14*10+'C7 superfici luglio'!J14+'C7 superfici agosto'!J14</f>
        <v>0</v>
      </c>
      <c r="K15" s="98">
        <f t="shared" si="0"/>
        <v>3554.2</v>
      </c>
      <c r="L15" s="133"/>
    </row>
    <row r="16" spans="1:12" ht="12.75">
      <c r="A16" s="117" t="s">
        <v>11</v>
      </c>
      <c r="B16" s="60"/>
      <c r="C16" s="97"/>
      <c r="D16" s="97"/>
      <c r="E16" s="97"/>
      <c r="F16" s="97"/>
      <c r="G16" s="97"/>
      <c r="H16" s="97"/>
      <c r="I16" s="97"/>
      <c r="J16" s="97"/>
      <c r="K16" s="98">
        <f t="shared" si="0"/>
        <v>0</v>
      </c>
      <c r="L16" s="133"/>
    </row>
    <row r="17" spans="1:12" ht="12.75">
      <c r="A17" s="117"/>
      <c r="B17" s="60" t="s">
        <v>102</v>
      </c>
      <c r="C17" s="97">
        <f>'C6 superfici set-giu'!C16*10+'C7 superfici luglio'!C16+'C7 superfici agosto'!C16</f>
        <v>970.9</v>
      </c>
      <c r="D17" s="97">
        <f>'C6 superfici set-giu'!D16*10+'C7 superfici luglio'!D16+'C7 superfici agosto'!D16</f>
        <v>0</v>
      </c>
      <c r="E17" s="97">
        <f>'C6 superfici set-giu'!E16*10+'C7 superfici luglio'!E16+'C7 superfici agosto'!E16</f>
        <v>458.1</v>
      </c>
      <c r="F17" s="97">
        <f>'C6 superfici set-giu'!F16*10+'C7 superfici luglio'!F16+'C7 superfici agosto'!F16</f>
        <v>0</v>
      </c>
      <c r="G17" s="97">
        <f>'C6 superfici set-giu'!G16*10+'C7 superfici luglio'!G16+'C7 superfici agosto'!G16</f>
        <v>800</v>
      </c>
      <c r="H17" s="97">
        <f>'C6 superfici set-giu'!H16*10+'C7 superfici luglio'!H16+'C7 superfici agosto'!H16</f>
        <v>293.1</v>
      </c>
      <c r="I17" s="97">
        <f>'C6 superfici set-giu'!I16*10+'C7 superfici luglio'!I16+'C7 superfici agosto'!I16</f>
        <v>0</v>
      </c>
      <c r="J17" s="97">
        <f>'C6 superfici set-giu'!J16*10+'C7 superfici luglio'!J16+'C7 superfici agosto'!J16</f>
        <v>0</v>
      </c>
      <c r="K17" s="98">
        <f t="shared" si="0"/>
        <v>2522.1</v>
      </c>
      <c r="L17" s="133"/>
    </row>
    <row r="18" spans="1:12" ht="12.75">
      <c r="A18" s="117"/>
      <c r="B18" s="60" t="s">
        <v>103</v>
      </c>
      <c r="C18" s="97">
        <f>'C6 superfici set-giu'!C17*10+'C7 superfici luglio'!C17+'C7 superfici agosto'!C17</f>
        <v>3831.5</v>
      </c>
      <c r="D18" s="97">
        <f>'C6 superfici set-giu'!D17*10+'C7 superfici luglio'!D17+'C7 superfici agosto'!D17</f>
        <v>545.9</v>
      </c>
      <c r="E18" s="97">
        <f>'C6 superfici set-giu'!E17*10+'C7 superfici luglio'!E17+'C7 superfici agosto'!E17</f>
        <v>0</v>
      </c>
      <c r="F18" s="97">
        <f>'C6 superfici set-giu'!F17*10+'C7 superfici luglio'!F17+'C7 superfici agosto'!F17</f>
        <v>0</v>
      </c>
      <c r="G18" s="97">
        <f>'C6 superfici set-giu'!G17*10+'C7 superfici luglio'!G17+'C7 superfici agosto'!G17</f>
        <v>580</v>
      </c>
      <c r="H18" s="97">
        <f>'C6 superfici set-giu'!H17*10+'C7 superfici luglio'!H17+'C7 superfici agosto'!H17</f>
        <v>947.7</v>
      </c>
      <c r="I18" s="97">
        <f>'C6 superfici set-giu'!I17*10+'C7 superfici luglio'!I17+'C7 superfici agosto'!I17</f>
        <v>0</v>
      </c>
      <c r="J18" s="97">
        <f>'C6 superfici set-giu'!J17*10+'C7 superfici luglio'!J17+'C7 superfici agosto'!J17</f>
        <v>0</v>
      </c>
      <c r="K18" s="98">
        <f t="shared" si="0"/>
        <v>5905.1</v>
      </c>
      <c r="L18" s="133"/>
    </row>
    <row r="19" spans="1:12" ht="12.75">
      <c r="A19" s="117" t="s">
        <v>12</v>
      </c>
      <c r="B19" s="60"/>
      <c r="C19" s="97"/>
      <c r="D19" s="97"/>
      <c r="E19" s="97"/>
      <c r="F19" s="97"/>
      <c r="G19" s="97"/>
      <c r="H19" s="97"/>
      <c r="I19" s="97"/>
      <c r="J19" s="97"/>
      <c r="K19" s="98">
        <f t="shared" si="0"/>
        <v>0</v>
      </c>
      <c r="L19" s="133"/>
    </row>
    <row r="20" spans="1:12" ht="12.75">
      <c r="A20" s="117"/>
      <c r="B20" s="60" t="s">
        <v>104</v>
      </c>
      <c r="C20" s="97">
        <f>'C6 superfici set-giu'!C19*10+'C7 superfici luglio'!C19+'C7 superfici agosto'!C19</f>
        <v>4595.1</v>
      </c>
      <c r="D20" s="97">
        <f>'C6 superfici set-giu'!D19*10+'C7 superfici luglio'!D19+'C7 superfici agosto'!D19</f>
        <v>0</v>
      </c>
      <c r="E20" s="97">
        <f>'C6 superfici set-giu'!E19*10+'C7 superfici luglio'!E19+'C7 superfici agosto'!E19</f>
        <v>0</v>
      </c>
      <c r="F20" s="97">
        <f>'C6 superfici set-giu'!F19*10+'C7 superfici luglio'!F19+'C7 superfici agosto'!F19</f>
        <v>719.3</v>
      </c>
      <c r="G20" s="97">
        <f>'C6 superfici set-giu'!G19*10+'C7 superfici luglio'!G19+'C7 superfici agosto'!G19</f>
        <v>1055</v>
      </c>
      <c r="H20" s="97">
        <f>'C6 superfici set-giu'!H19*10+'C7 superfici luglio'!H19+'C7 superfici agosto'!H19</f>
        <v>686.9</v>
      </c>
      <c r="I20" s="97">
        <f>'C6 superfici set-giu'!I19*10+'C7 superfici luglio'!I19+'C7 superfici agosto'!I19</f>
        <v>0</v>
      </c>
      <c r="J20" s="97">
        <f>'C6 superfici set-giu'!J19*10+'C7 superfici luglio'!J19+'C7 superfici agosto'!J19</f>
        <v>1763.7</v>
      </c>
      <c r="K20" s="98">
        <f t="shared" si="0"/>
        <v>8820</v>
      </c>
      <c r="L20" s="133"/>
    </row>
    <row r="21" spans="1:12" ht="12.75">
      <c r="A21" s="117"/>
      <c r="B21" s="60" t="s">
        <v>105</v>
      </c>
      <c r="C21" s="97">
        <f>'C6 superfici set-giu'!C20*10+'C7 superfici luglio'!C20+'C7 superfici agosto'!C20</f>
        <v>23567.61</v>
      </c>
      <c r="D21" s="97">
        <f>'C6 superfici set-giu'!D20*10+'C7 superfici luglio'!D20+'C7 superfici agosto'!D20</f>
        <v>1122.5</v>
      </c>
      <c r="E21" s="97">
        <f>'C6 superfici set-giu'!E20*10+'C7 superfici luglio'!E20+'C7 superfici agosto'!E20</f>
        <v>2067.51</v>
      </c>
      <c r="F21" s="97">
        <f>'C6 superfici set-giu'!F20*10+'C7 superfici luglio'!F20+'C7 superfici agosto'!F20</f>
        <v>1511.6</v>
      </c>
      <c r="G21" s="97">
        <f>'C6 superfici set-giu'!G20*10+'C7 superfici luglio'!G20+'C7 superfici agosto'!G20</f>
        <v>0</v>
      </c>
      <c r="H21" s="97">
        <f>'C6 superfici set-giu'!H20*10+'C7 superfici luglio'!H20+'C7 superfici agosto'!H20</f>
        <v>1334.14</v>
      </c>
      <c r="I21" s="97">
        <f>'C6 superfici set-giu'!I20*10+'C7 superfici luglio'!I20+'C7 superfici agosto'!I20</f>
        <v>1697.2</v>
      </c>
      <c r="J21" s="97">
        <f>'C6 superfici set-giu'!J20*10+'C7 superfici luglio'!J20+'C7 superfici agosto'!J20</f>
        <v>5336.3</v>
      </c>
      <c r="K21" s="98">
        <f t="shared" si="0"/>
        <v>36636.86</v>
      </c>
      <c r="L21" s="133"/>
    </row>
    <row r="22" spans="1:12" ht="12.75">
      <c r="A22" s="117" t="s">
        <v>13</v>
      </c>
      <c r="B22" s="60"/>
      <c r="C22" s="97"/>
      <c r="D22" s="97"/>
      <c r="E22" s="97"/>
      <c r="F22" s="97"/>
      <c r="G22" s="97"/>
      <c r="H22" s="97"/>
      <c r="I22" s="97"/>
      <c r="J22" s="97"/>
      <c r="K22" s="98">
        <f t="shared" si="0"/>
        <v>0</v>
      </c>
      <c r="L22" s="133"/>
    </row>
    <row r="23" spans="1:12" ht="12.75">
      <c r="A23" s="117"/>
      <c r="B23" s="60" t="s">
        <v>106</v>
      </c>
      <c r="C23" s="97">
        <f>'C6 superfici set-giu'!C22*10+'C7 superfici luglio'!C22+'C7 superfici agosto'!C22</f>
        <v>42380</v>
      </c>
      <c r="D23" s="97">
        <f>'C6 superfici set-giu'!D22*10+'C7 superfici luglio'!D22+'C7 superfici agosto'!D22</f>
        <v>3600</v>
      </c>
      <c r="E23" s="97">
        <f>'C6 superfici set-giu'!E22*10+'C7 superfici luglio'!E22+'C7 superfici agosto'!E22</f>
        <v>2080</v>
      </c>
      <c r="F23" s="97">
        <f>'C6 superfici set-giu'!F22*10+'C7 superfici luglio'!F22+'C7 superfici agosto'!F22</f>
        <v>7900</v>
      </c>
      <c r="G23" s="97">
        <f>'C6 superfici set-giu'!G22*10+'C7 superfici luglio'!G22+'C7 superfici agosto'!G22</f>
        <v>2510</v>
      </c>
      <c r="H23" s="97">
        <f>'C6 superfici set-giu'!H22*10+'C7 superfici luglio'!H22+'C7 superfici agosto'!H22</f>
        <v>5480</v>
      </c>
      <c r="I23" s="97">
        <f>'C6 superfici set-giu'!I22*10+'C7 superfici luglio'!I22+'C7 superfici agosto'!I22</f>
        <v>880</v>
      </c>
      <c r="J23" s="97">
        <f>'C6 superfici set-giu'!J22*10+'C7 superfici luglio'!J22+'C7 superfici agosto'!J22</f>
        <v>22760</v>
      </c>
      <c r="K23" s="98">
        <f t="shared" si="0"/>
        <v>87590</v>
      </c>
      <c r="L23" s="133"/>
    </row>
    <row r="24" spans="1:12" ht="12.75">
      <c r="A24" s="117" t="s">
        <v>14</v>
      </c>
      <c r="B24" s="60"/>
      <c r="C24" s="97"/>
      <c r="D24" s="97"/>
      <c r="E24" s="97"/>
      <c r="F24" s="97"/>
      <c r="G24" s="97"/>
      <c r="H24" s="97"/>
      <c r="I24" s="97"/>
      <c r="J24" s="97"/>
      <c r="K24" s="98">
        <f t="shared" si="0"/>
        <v>0</v>
      </c>
      <c r="L24" s="133"/>
    </row>
    <row r="25" spans="1:12" ht="12.75">
      <c r="A25" s="117"/>
      <c r="B25" s="60" t="s">
        <v>107</v>
      </c>
      <c r="C25" s="97">
        <f>'C6 superfici set-giu'!C24*10+'C7 superfici luglio'!C24+'C7 superfici agosto'!C24</f>
        <v>2995</v>
      </c>
      <c r="D25" s="97">
        <f>'C6 superfici set-giu'!D24*10+'C7 superfici luglio'!D24+'C7 superfici agosto'!D24</f>
        <v>0</v>
      </c>
      <c r="E25" s="97">
        <f>'C6 superfici set-giu'!E24*10+'C7 superfici luglio'!E24+'C7 superfici agosto'!E24</f>
        <v>0</v>
      </c>
      <c r="F25" s="97">
        <f>'C6 superfici set-giu'!F24*10+'C7 superfici luglio'!F24+'C7 superfici agosto'!F24</f>
        <v>0</v>
      </c>
      <c r="G25" s="97">
        <f>'C6 superfici set-giu'!G24*10+'C7 superfici luglio'!G24+'C7 superfici agosto'!G24</f>
        <v>1463.7</v>
      </c>
      <c r="H25" s="97">
        <f>'C6 superfici set-giu'!H24*10+'C7 superfici luglio'!H24+'C7 superfici agosto'!H24</f>
        <v>305.5</v>
      </c>
      <c r="I25" s="97">
        <f>'C6 superfici set-giu'!I24*10+'C7 superfici luglio'!I24+'C7 superfici agosto'!I24</f>
        <v>0</v>
      </c>
      <c r="J25" s="97">
        <f>'C6 superfici set-giu'!J24*10+'C7 superfici luglio'!J24+'C7 superfici agosto'!J24</f>
        <v>3094</v>
      </c>
      <c r="K25" s="98">
        <f t="shared" si="0"/>
        <v>7858.2</v>
      </c>
      <c r="L25" s="133"/>
    </row>
    <row r="26" spans="1:12" ht="12.75">
      <c r="A26" s="117" t="s">
        <v>15</v>
      </c>
      <c r="B26" s="60"/>
      <c r="C26" s="97"/>
      <c r="D26" s="97"/>
      <c r="E26" s="97"/>
      <c r="F26" s="97"/>
      <c r="G26" s="97"/>
      <c r="H26" s="97">
        <f>'C6 superfici set-giu'!H25*10+'C7 superfici luglio'!H25+'C7 superfici agosto'!H25</f>
        <v>0</v>
      </c>
      <c r="I26" s="97"/>
      <c r="J26" s="97"/>
      <c r="K26" s="98">
        <f t="shared" si="0"/>
        <v>0</v>
      </c>
      <c r="L26" s="133"/>
    </row>
    <row r="27" spans="1:12" ht="12.75">
      <c r="A27" s="117"/>
      <c r="B27" s="60" t="s">
        <v>108</v>
      </c>
      <c r="C27" s="97">
        <f>'C6 superfici set-giu'!C26*10+'C7 superfici luglio'!C26+'C7 superfici agosto'!C26</f>
        <v>5640</v>
      </c>
      <c r="D27" s="97">
        <f>'C6 superfici set-giu'!D26*10+'C7 superfici luglio'!D26+'C7 superfici agosto'!D26</f>
        <v>0</v>
      </c>
      <c r="E27" s="97">
        <f>'C6 superfici set-giu'!E26*10+'C7 superfici luglio'!E26+'C7 superfici agosto'!E26</f>
        <v>570</v>
      </c>
      <c r="F27" s="97">
        <f>'C6 superfici set-giu'!F26*10+'C7 superfici luglio'!F26+'C7 superfici agosto'!F26</f>
        <v>0</v>
      </c>
      <c r="G27" s="97">
        <f>'C6 superfici set-giu'!G26*10+'C7 superfici luglio'!G26+'C7 superfici agosto'!G26</f>
        <v>1180</v>
      </c>
      <c r="H27" s="97">
        <f>'C6 superfici set-giu'!H26*10+'C7 superfici luglio'!H26+'C7 superfici agosto'!H26</f>
        <v>680</v>
      </c>
      <c r="I27" s="97">
        <f>'C6 superfici set-giu'!I26*10+'C7 superfici luglio'!I26+'C7 superfici agosto'!I26</f>
        <v>560</v>
      </c>
      <c r="J27" s="97">
        <f>'C6 superfici set-giu'!J26*10+'C7 superfici luglio'!J26+'C7 superfici agosto'!J26</f>
        <v>4770</v>
      </c>
      <c r="K27" s="98">
        <f t="shared" si="0"/>
        <v>13400</v>
      </c>
      <c r="L27" s="133"/>
    </row>
    <row r="28" spans="1:12" ht="12.75">
      <c r="A28" s="117" t="s">
        <v>16</v>
      </c>
      <c r="B28" s="60"/>
      <c r="C28" s="97"/>
      <c r="D28" s="97"/>
      <c r="E28" s="97"/>
      <c r="F28" s="97"/>
      <c r="G28" s="97"/>
      <c r="H28" s="97"/>
      <c r="I28" s="97"/>
      <c r="J28" s="97"/>
      <c r="K28" s="98">
        <f t="shared" si="0"/>
        <v>0</v>
      </c>
      <c r="L28" s="133"/>
    </row>
    <row r="29" spans="1:12" ht="12.75">
      <c r="A29" s="117"/>
      <c r="B29" s="60" t="s">
        <v>109</v>
      </c>
      <c r="C29" s="97">
        <f>'C6 superfici set-giu'!C28*10+'C7 superfici luglio'!C28+'C7 superfici agosto'!C28</f>
        <v>29659.3</v>
      </c>
      <c r="D29" s="97">
        <f>'C6 superfici set-giu'!D28*10+'C7 superfici luglio'!D28+'C7 superfici agosto'!D28</f>
        <v>1868.9</v>
      </c>
      <c r="E29" s="97">
        <f>'C6 superfici set-giu'!E28*10+'C7 superfici luglio'!E28+'C7 superfici agosto'!E28</f>
        <v>1684.8</v>
      </c>
      <c r="F29" s="97">
        <f>'C6 superfici set-giu'!F28*10+'C7 superfici luglio'!F28+'C7 superfici agosto'!F28</f>
        <v>1251</v>
      </c>
      <c r="G29" s="97">
        <f>'C6 superfici set-giu'!G28*10+'C7 superfici luglio'!G28+'C7 superfici agosto'!G28</f>
        <v>5294.2</v>
      </c>
      <c r="H29" s="97">
        <f>'C6 superfici set-giu'!H28*10+'C7 superfici luglio'!H28+'C7 superfici agosto'!H28</f>
        <v>3063.5</v>
      </c>
      <c r="I29" s="97">
        <f>'C6 superfici set-giu'!I28*10+'C7 superfici luglio'!I28+'C7 superfici agosto'!I28</f>
        <v>1258.3</v>
      </c>
      <c r="J29" s="97">
        <f>'C6 superfici set-giu'!J28*10+'C7 superfici luglio'!J28+'C7 superfici agosto'!J28</f>
        <v>0</v>
      </c>
      <c r="K29" s="98">
        <f t="shared" si="0"/>
        <v>44080</v>
      </c>
      <c r="L29" s="133"/>
    </row>
    <row r="30" spans="1:12" ht="12.75">
      <c r="A30" s="117"/>
      <c r="B30" s="60" t="s">
        <v>110</v>
      </c>
      <c r="C30" s="97">
        <f>'C6 superfici set-giu'!C29*10+'C7 superfici luglio'!C29+'C7 superfici agosto'!C29</f>
        <v>6700.6</v>
      </c>
      <c r="D30" s="97">
        <f>'C6 superfici set-giu'!D29*10+'C7 superfici luglio'!D29+'C7 superfici agosto'!D29</f>
        <v>0</v>
      </c>
      <c r="E30" s="97">
        <f>'C6 superfici set-giu'!E29*10+'C7 superfici luglio'!E29+'C7 superfici agosto'!E29</f>
        <v>0</v>
      </c>
      <c r="F30" s="97">
        <f>'C6 superfici set-giu'!F29*10+'C7 superfici luglio'!F29+'C7 superfici agosto'!F29</f>
        <v>1103.9</v>
      </c>
      <c r="G30" s="97">
        <f>'C6 superfici set-giu'!G29*10+'C7 superfici luglio'!G29+'C7 superfici agosto'!G29</f>
        <v>0</v>
      </c>
      <c r="H30" s="97">
        <f>'C6 superfici set-giu'!H29*10+'C7 superfici luglio'!H29+'C7 superfici agosto'!H29</f>
        <v>818</v>
      </c>
      <c r="I30" s="97">
        <f>'C6 superfici set-giu'!I29*10+'C7 superfici luglio'!I29+'C7 superfici agosto'!I29</f>
        <v>597.5</v>
      </c>
      <c r="J30" s="97">
        <f>'C6 superfici set-giu'!J29*10+'C7 superfici luglio'!J29+'C7 superfici agosto'!J29</f>
        <v>0</v>
      </c>
      <c r="K30" s="98">
        <f t="shared" si="0"/>
        <v>9220</v>
      </c>
      <c r="L30" s="133"/>
    </row>
    <row r="31" spans="1:12" ht="12.75">
      <c r="A31" s="117"/>
      <c r="B31" s="60" t="s">
        <v>111</v>
      </c>
      <c r="C31" s="97">
        <f>'C6 superfici set-giu'!C30*10+'C7 superfici luglio'!C30+'C7 superfici agosto'!C30</f>
        <v>17621.7</v>
      </c>
      <c r="D31" s="97">
        <f>'C6 superfici set-giu'!D30*10+'C7 superfici luglio'!D30+'C7 superfici agosto'!D30</f>
        <v>0</v>
      </c>
      <c r="E31" s="97">
        <f>'C6 superfici set-giu'!E30*10+'C7 superfici luglio'!E30+'C7 superfici agosto'!E30</f>
        <v>0</v>
      </c>
      <c r="F31" s="97">
        <f>'C6 superfici set-giu'!F30*10+'C7 superfici luglio'!F30+'C7 superfici agosto'!F30</f>
        <v>929.5</v>
      </c>
      <c r="G31" s="97">
        <f>'C6 superfici set-giu'!G30*10+'C7 superfici luglio'!G30+'C7 superfici agosto'!G30</f>
        <v>0</v>
      </c>
      <c r="H31" s="97">
        <f>'C6 superfici set-giu'!H30*10+'C7 superfici luglio'!H30+'C7 superfici agosto'!H30</f>
        <v>842.6</v>
      </c>
      <c r="I31" s="97">
        <f>'C6 superfici set-giu'!I30*10+'C7 superfici luglio'!I30+'C7 superfici agosto'!I30</f>
        <v>476.2</v>
      </c>
      <c r="J31" s="97">
        <f>'C6 superfici set-giu'!J30*10+'C7 superfici luglio'!J30+'C7 superfici agosto'!J30</f>
        <v>0</v>
      </c>
      <c r="K31" s="98">
        <f t="shared" si="0"/>
        <v>19870</v>
      </c>
      <c r="L31" s="133"/>
    </row>
    <row r="32" spans="1:12" ht="12.75">
      <c r="A32" s="117"/>
      <c r="B32" s="60" t="s">
        <v>112</v>
      </c>
      <c r="C32" s="97">
        <f>'C6 superfici set-giu'!C31*10+'C7 superfici luglio'!C31+'C7 superfici agosto'!C31</f>
        <v>2544.2</v>
      </c>
      <c r="D32" s="97">
        <f>'C6 superfici set-giu'!D31*10+'C7 superfici luglio'!D31+'C7 superfici agosto'!D31</f>
        <v>0</v>
      </c>
      <c r="E32" s="97">
        <f>'C6 superfici set-giu'!E31*10+'C7 superfici luglio'!E31+'C7 superfici agosto'!E31</f>
        <v>620</v>
      </c>
      <c r="F32" s="97">
        <f>'C6 superfici set-giu'!F31*10+'C7 superfici luglio'!F31+'C7 superfici agosto'!F31</f>
        <v>0</v>
      </c>
      <c r="G32" s="97">
        <f>'C6 superfici set-giu'!G31*10+'C7 superfici luglio'!G31+'C7 superfici agosto'!G31</f>
        <v>399.2</v>
      </c>
      <c r="H32" s="97">
        <f>'C6 superfici set-giu'!H31*10+'C7 superfici luglio'!H31+'C7 superfici agosto'!H31</f>
        <v>386.6</v>
      </c>
      <c r="I32" s="97">
        <f>'C6 superfici set-giu'!I31*10+'C7 superfici luglio'!I31+'C7 superfici agosto'!I31</f>
        <v>0</v>
      </c>
      <c r="J32" s="97">
        <f>'C6 superfici set-giu'!J31*10+'C7 superfici luglio'!J31+'C7 superfici agosto'!J31</f>
        <v>0</v>
      </c>
      <c r="K32" s="98">
        <f t="shared" si="0"/>
        <v>3950</v>
      </c>
      <c r="L32" s="133"/>
    </row>
    <row r="33" spans="1:12" ht="12.75">
      <c r="A33" s="117"/>
      <c r="B33" s="60" t="s">
        <v>113</v>
      </c>
      <c r="C33" s="97">
        <f>'C6 superfici set-giu'!C32*10+'C7 superfici luglio'!C32+'C7 superfici agosto'!C32</f>
        <v>3186.2</v>
      </c>
      <c r="D33" s="97">
        <f>'C6 superfici set-giu'!D32*10+'C7 superfici luglio'!D32+'C7 superfici agosto'!D32</f>
        <v>0</v>
      </c>
      <c r="E33" s="97">
        <f>'C6 superfici set-giu'!E32*10+'C7 superfici luglio'!E32+'C7 superfici agosto'!E32</f>
        <v>0</v>
      </c>
      <c r="F33" s="97">
        <f>'C6 superfici set-giu'!F32*10+'C7 superfici luglio'!F32+'C7 superfici agosto'!F32</f>
        <v>0</v>
      </c>
      <c r="G33" s="97">
        <f>'C6 superfici set-giu'!G32*10+'C7 superfici luglio'!G32+'C7 superfici agosto'!G32</f>
        <v>734.9</v>
      </c>
      <c r="H33" s="97">
        <f>'C6 superfici set-giu'!H32*10+'C7 superfici luglio'!H32+'C7 superfici agosto'!H32</f>
        <v>208.9</v>
      </c>
      <c r="I33" s="97">
        <f>'C6 superfici set-giu'!I32*10+'C7 superfici luglio'!I32+'C7 superfici agosto'!I32</f>
        <v>0</v>
      </c>
      <c r="J33" s="97">
        <f>'C6 superfici set-giu'!J32*10+'C7 superfici luglio'!J32+'C7 superfici agosto'!J32</f>
        <v>0</v>
      </c>
      <c r="K33" s="98">
        <f t="shared" si="0"/>
        <v>4130</v>
      </c>
      <c r="L33" s="133"/>
    </row>
    <row r="34" spans="1:12" ht="12.75">
      <c r="A34" s="117" t="s">
        <v>17</v>
      </c>
      <c r="B34" s="60"/>
      <c r="C34" s="97"/>
      <c r="D34" s="97"/>
      <c r="E34" s="97"/>
      <c r="F34" s="97"/>
      <c r="G34" s="97"/>
      <c r="H34" s="97"/>
      <c r="I34" s="97"/>
      <c r="J34" s="97"/>
      <c r="K34" s="98">
        <f t="shared" si="0"/>
        <v>0</v>
      </c>
      <c r="L34" s="133"/>
    </row>
    <row r="35" spans="1:12" ht="12.75">
      <c r="A35" s="117"/>
      <c r="B35" s="60" t="s">
        <v>114</v>
      </c>
      <c r="C35" s="97">
        <f>'C6 superfici set-giu'!C34*10+'C7 superfici luglio'!C34+'C7 superfici agosto'!C34</f>
        <v>1180</v>
      </c>
      <c r="D35" s="97">
        <f>'C6 superfici set-giu'!D34*10+'C7 superfici luglio'!D34+'C7 superfici agosto'!D34</f>
        <v>0</v>
      </c>
      <c r="E35" s="97">
        <f>'C6 superfici set-giu'!E34*10+'C7 superfici luglio'!E34+'C7 superfici agosto'!E34</f>
        <v>0</v>
      </c>
      <c r="F35" s="97">
        <f>'C6 superfici set-giu'!F34*10+'C7 superfici luglio'!F34+'C7 superfici agosto'!F34</f>
        <v>0</v>
      </c>
      <c r="G35" s="97">
        <f>'C6 superfici set-giu'!G34*10+'C7 superfici luglio'!G34+'C7 superfici agosto'!G34</f>
        <v>328.6</v>
      </c>
      <c r="H35" s="97">
        <f>'C6 superfici set-giu'!H34*10+'C7 superfici luglio'!H34+'C7 superfici agosto'!H34</f>
        <v>90</v>
      </c>
      <c r="I35" s="97">
        <f>'C6 superfici set-giu'!I34*10+'C7 superfici luglio'!I34+'C7 superfici agosto'!I34</f>
        <v>0</v>
      </c>
      <c r="J35" s="97">
        <f>'C6 superfici set-giu'!J34*10+'C7 superfici luglio'!J34+'C7 superfici agosto'!J34</f>
        <v>9745</v>
      </c>
      <c r="K35" s="98">
        <f t="shared" si="0"/>
        <v>11343.6</v>
      </c>
      <c r="L35" s="133"/>
    </row>
    <row r="36" spans="1:12" ht="12.75">
      <c r="A36" s="117"/>
      <c r="B36" s="60" t="s">
        <v>115</v>
      </c>
      <c r="C36" s="97">
        <f>'C6 superfici set-giu'!C35*10+'C7 superfici luglio'!C35+'C7 superfici agosto'!C35</f>
        <v>1308.2</v>
      </c>
      <c r="D36" s="97">
        <f>'C6 superfici set-giu'!D35*10+'C7 superfici luglio'!D35+'C7 superfici agosto'!D35</f>
        <v>0</v>
      </c>
      <c r="E36" s="97">
        <f>'C6 superfici set-giu'!E35*10+'C7 superfici luglio'!E35+'C7 superfici agosto'!E35</f>
        <v>69.7</v>
      </c>
      <c r="F36" s="97">
        <f>'C6 superfici set-giu'!F35*10+'C7 superfici luglio'!F35+'C7 superfici agosto'!F35</f>
        <v>181.8</v>
      </c>
      <c r="G36" s="97">
        <f>'C6 superfici set-giu'!G35*10+'C7 superfici luglio'!G35+'C7 superfici agosto'!G35</f>
        <v>180.2</v>
      </c>
      <c r="H36" s="97">
        <f>'C6 superfici set-giu'!H35*10+'C7 superfici luglio'!H35+'C7 superfici agosto'!H35</f>
        <v>188.9</v>
      </c>
      <c r="I36" s="97">
        <f>'C6 superfici set-giu'!I35*10+'C7 superfici luglio'!I35+'C7 superfici agosto'!I35</f>
        <v>21</v>
      </c>
      <c r="J36" s="97">
        <f>'C6 superfici set-giu'!J35*10+'C7 superfici luglio'!J35+'C7 superfici agosto'!J35</f>
        <v>0</v>
      </c>
      <c r="K36" s="98">
        <f t="shared" si="0"/>
        <v>1949.8</v>
      </c>
      <c r="L36" s="133"/>
    </row>
    <row r="37" spans="1:12" ht="12.75">
      <c r="A37" s="117"/>
      <c r="B37" s="60" t="s">
        <v>116</v>
      </c>
      <c r="C37" s="97">
        <f>'C6 superfici set-giu'!C36*10+'C7 superfici luglio'!C36+'C7 superfici agosto'!C36</f>
        <v>1692.2</v>
      </c>
      <c r="D37" s="97">
        <f>'C6 superfici set-giu'!D36*10+'C7 superfici luglio'!D36+'C7 superfici agosto'!D36</f>
        <v>0</v>
      </c>
      <c r="E37" s="97">
        <f>'C6 superfici set-giu'!E36*10+'C7 superfici luglio'!E36+'C7 superfici agosto'!E36</f>
        <v>72</v>
      </c>
      <c r="F37" s="97">
        <f>'C6 superfici set-giu'!F36*10+'C7 superfici luglio'!F36+'C7 superfici agosto'!F36</f>
        <v>0</v>
      </c>
      <c r="G37" s="97">
        <f>'C6 superfici set-giu'!G36*10+'C7 superfici luglio'!G36+'C7 superfici agosto'!G36</f>
        <v>247.5</v>
      </c>
      <c r="H37" s="97">
        <f>'C6 superfici set-giu'!H36*10+'C7 superfici luglio'!H36+'C7 superfici agosto'!H36</f>
        <v>223.8</v>
      </c>
      <c r="I37" s="97">
        <f>'C6 superfici set-giu'!I36*10+'C7 superfici luglio'!I36+'C7 superfici agosto'!I36</f>
        <v>0</v>
      </c>
      <c r="J37" s="97">
        <f>'C6 superfici set-giu'!J36*10+'C7 superfici luglio'!J36+'C7 superfici agosto'!J36</f>
        <v>6985</v>
      </c>
      <c r="K37" s="98">
        <f t="shared" si="0"/>
        <v>9220.5</v>
      </c>
      <c r="L37" s="133"/>
    </row>
    <row r="38" spans="1:12" ht="12.75">
      <c r="A38" s="117"/>
      <c r="B38" s="60" t="s">
        <v>117</v>
      </c>
      <c r="C38" s="97">
        <f>'C6 superfici set-giu'!C37*10+'C7 superfici luglio'!C37+'C7 superfici agosto'!C37</f>
        <v>2738.5</v>
      </c>
      <c r="D38" s="97">
        <f>'C6 superfici set-giu'!D37*10+'C7 superfici luglio'!D37+'C7 superfici agosto'!D37</f>
        <v>0</v>
      </c>
      <c r="E38" s="97">
        <f>'C6 superfici set-giu'!E37*10+'C7 superfici luglio'!E37+'C7 superfici agosto'!E37</f>
        <v>472.8</v>
      </c>
      <c r="F38" s="97">
        <f>'C6 superfici set-giu'!F37*10+'C7 superfici luglio'!F37+'C7 superfici agosto'!F37</f>
        <v>458.2</v>
      </c>
      <c r="G38" s="97">
        <f>'C6 superfici set-giu'!G37*10+'C7 superfici luglio'!G37+'C7 superfici agosto'!G37</f>
        <v>516.2</v>
      </c>
      <c r="H38" s="97">
        <f>'C6 superfici set-giu'!H37*10+'C7 superfici luglio'!H37+'C7 superfici agosto'!H37</f>
        <v>467.3</v>
      </c>
      <c r="I38" s="97">
        <f>'C6 superfici set-giu'!I37*10+'C7 superfici luglio'!I37+'C7 superfici agosto'!I37</f>
        <v>145.8</v>
      </c>
      <c r="J38" s="97">
        <f>'C6 superfici set-giu'!J37*10+'C7 superfici luglio'!J37+'C7 superfici agosto'!J37</f>
        <v>0</v>
      </c>
      <c r="K38" s="98">
        <f t="shared" si="0"/>
        <v>4798.8</v>
      </c>
      <c r="L38" s="133"/>
    </row>
    <row r="39" spans="1:12" ht="12.75">
      <c r="A39" s="117"/>
      <c r="B39" s="60" t="s">
        <v>118</v>
      </c>
      <c r="C39" s="97">
        <f>'C6 superfici set-giu'!C38*10+'C7 superfici luglio'!C38+'C7 superfici agosto'!C38</f>
        <v>1922.6</v>
      </c>
      <c r="D39" s="97">
        <f>'C6 superfici set-giu'!D38*10+'C7 superfici luglio'!D38+'C7 superfici agosto'!D38</f>
        <v>0</v>
      </c>
      <c r="E39" s="97">
        <f>'C6 superfici set-giu'!E38*10+'C7 superfici luglio'!E38+'C7 superfici agosto'!E38</f>
        <v>0</v>
      </c>
      <c r="F39" s="97">
        <f>'C6 superfici set-giu'!F38*10+'C7 superfici luglio'!F38+'C7 superfici agosto'!F38</f>
        <v>0</v>
      </c>
      <c r="G39" s="97">
        <f>'C6 superfici set-giu'!G38*10+'C7 superfici luglio'!G38+'C7 superfici agosto'!G38</f>
        <v>0</v>
      </c>
      <c r="H39" s="97">
        <f>'C6 superfici set-giu'!H38*10+'C7 superfici luglio'!H38+'C7 superfici agosto'!H38</f>
        <v>208.7</v>
      </c>
      <c r="I39" s="97">
        <f>'C6 superfici set-giu'!I38*10+'C7 superfici luglio'!I38+'C7 superfici agosto'!I38</f>
        <v>22.5</v>
      </c>
      <c r="J39" s="97">
        <f>'C6 superfici set-giu'!J38*10+'C7 superfici luglio'!J38+'C7 superfici agosto'!J38</f>
        <v>5750</v>
      </c>
      <c r="K39" s="98">
        <f t="shared" si="0"/>
        <v>7903.8</v>
      </c>
      <c r="L39" s="133"/>
    </row>
    <row r="40" spans="1:12" ht="12.75">
      <c r="A40" s="117"/>
      <c r="B40" s="60" t="s">
        <v>119</v>
      </c>
      <c r="C40" s="97">
        <f>'C6 superfici set-giu'!C39*10+'C7 superfici luglio'!C39+'C7 superfici agosto'!C39</f>
        <v>1634.5</v>
      </c>
      <c r="D40" s="97">
        <f>'C6 superfici set-giu'!D39*10+'C7 superfici luglio'!D39+'C7 superfici agosto'!D39</f>
        <v>0</v>
      </c>
      <c r="E40" s="97">
        <f>'C6 superfici set-giu'!E39*10+'C7 superfici luglio'!E39+'C7 superfici agosto'!E39</f>
        <v>0</v>
      </c>
      <c r="F40" s="97">
        <f>'C6 superfici set-giu'!F39*10+'C7 superfici luglio'!F39+'C7 superfici agosto'!F39</f>
        <v>0</v>
      </c>
      <c r="G40" s="97">
        <f>'C6 superfici set-giu'!G39*10+'C7 superfici luglio'!G39+'C7 superfici agosto'!G39</f>
        <v>150</v>
      </c>
      <c r="H40" s="97">
        <f>'C6 superfici set-giu'!H39*10+'C7 superfici luglio'!H39+'C7 superfici agosto'!H39</f>
        <v>341.5</v>
      </c>
      <c r="I40" s="97">
        <f>'C6 superfici set-giu'!I39*10+'C7 superfici luglio'!I39+'C7 superfici agosto'!I39</f>
        <v>109.5</v>
      </c>
      <c r="J40" s="97">
        <f>'C6 superfici set-giu'!J39*10+'C7 superfici luglio'!J39+'C7 superfici agosto'!J39</f>
        <v>15875</v>
      </c>
      <c r="K40" s="98">
        <f t="shared" si="0"/>
        <v>18110.5</v>
      </c>
      <c r="L40" s="133"/>
    </row>
    <row r="41" spans="1:12" ht="12.75">
      <c r="A41" s="117"/>
      <c r="B41" s="60" t="s">
        <v>120</v>
      </c>
      <c r="C41" s="97">
        <f>'C6 superfici set-giu'!C40*10+'C7 superfici luglio'!C40+'C7 superfici agosto'!C40</f>
        <v>3464.9</v>
      </c>
      <c r="D41" s="97">
        <f>'C6 superfici set-giu'!D40*10+'C7 superfici luglio'!D40+'C7 superfici agosto'!D40</f>
        <v>0</v>
      </c>
      <c r="E41" s="97">
        <f>'C6 superfici set-giu'!E40*10+'C7 superfici luglio'!E40+'C7 superfici agosto'!E40</f>
        <v>244.4</v>
      </c>
      <c r="F41" s="97">
        <f>'C6 superfici set-giu'!F40*10+'C7 superfici luglio'!F40+'C7 superfici agosto'!F40</f>
        <v>0</v>
      </c>
      <c r="G41" s="97">
        <f>'C6 superfici set-giu'!G40*10+'C7 superfici luglio'!G40+'C7 superfici agosto'!G40</f>
        <v>0</v>
      </c>
      <c r="H41" s="97">
        <f>'C6 superfici set-giu'!H40*10+'C7 superfici luglio'!H40+'C7 superfici agosto'!H40</f>
        <v>318.8</v>
      </c>
      <c r="I41" s="97">
        <f>'C6 superfici set-giu'!I40*10+'C7 superfici luglio'!I40+'C7 superfici agosto'!I40</f>
        <v>479</v>
      </c>
      <c r="J41" s="97">
        <f>'C6 superfici set-giu'!J40*10+'C7 superfici luglio'!J40+'C7 superfici agosto'!J40</f>
        <v>9745</v>
      </c>
      <c r="K41" s="98">
        <f t="shared" si="0"/>
        <v>14252.1</v>
      </c>
      <c r="L41" s="133"/>
    </row>
    <row r="42" spans="1:12" ht="12.75">
      <c r="A42" s="117" t="s">
        <v>18</v>
      </c>
      <c r="B42" s="60"/>
      <c r="C42" s="97"/>
      <c r="D42" s="97"/>
      <c r="E42" s="97"/>
      <c r="F42" s="97"/>
      <c r="G42" s="97"/>
      <c r="H42" s="97"/>
      <c r="I42" s="97"/>
      <c r="J42" s="97"/>
      <c r="K42" s="98">
        <f t="shared" si="0"/>
        <v>0</v>
      </c>
      <c r="L42" s="133"/>
    </row>
    <row r="43" spans="1:12" ht="12.75">
      <c r="A43" s="117"/>
      <c r="B43" s="60" t="s">
        <v>121</v>
      </c>
      <c r="C43" s="97">
        <f>'C6 superfici set-giu'!C42*10+'C7 superfici luglio'!C42+'C7 superfici agosto'!C42</f>
        <v>2850</v>
      </c>
      <c r="D43" s="97">
        <f>'C6 superfici set-giu'!D42*10+'C7 superfici luglio'!D42+'C7 superfici agosto'!D42</f>
        <v>0</v>
      </c>
      <c r="E43" s="97">
        <f>'C6 superfici set-giu'!E42*10+'C7 superfici luglio'!E42+'C7 superfici agosto'!E42</f>
        <v>220</v>
      </c>
      <c r="F43" s="97">
        <f>'C6 superfici set-giu'!F42*10+'C7 superfici luglio'!F42+'C7 superfici agosto'!F42</f>
        <v>1200</v>
      </c>
      <c r="G43" s="97">
        <f>'C6 superfici set-giu'!G42*10+'C7 superfici luglio'!G42+'C7 superfici agosto'!G42</f>
        <v>900</v>
      </c>
      <c r="H43" s="97">
        <f>'C6 superfici set-giu'!H42*10+'C7 superfici luglio'!H42+'C7 superfici agosto'!H42</f>
        <v>270</v>
      </c>
      <c r="I43" s="97">
        <f>'C6 superfici set-giu'!I42*10+'C7 superfici luglio'!I42+'C7 superfici agosto'!I42</f>
        <v>0</v>
      </c>
      <c r="J43" s="97">
        <f>'C6 superfici set-giu'!J42*10+'C7 superfici luglio'!J42+'C7 superfici agosto'!J42</f>
        <v>1395</v>
      </c>
      <c r="K43" s="98">
        <f t="shared" si="0"/>
        <v>6835</v>
      </c>
      <c r="L43" s="133"/>
    </row>
    <row r="44" spans="1:12" ht="12.75">
      <c r="A44" s="117"/>
      <c r="B44" s="60" t="s">
        <v>122</v>
      </c>
      <c r="C44" s="97">
        <f>'C6 superfici set-giu'!C43*10+'C7 superfici luglio'!C43+'C7 superfici agosto'!C43</f>
        <v>1801.6</v>
      </c>
      <c r="D44" s="97">
        <f>'C6 superfici set-giu'!D43*10+'C7 superfici luglio'!D43+'C7 superfici agosto'!D43</f>
        <v>0</v>
      </c>
      <c r="E44" s="97">
        <f>'C6 superfici set-giu'!E43*10+'C7 superfici luglio'!E43+'C7 superfici agosto'!E43</f>
        <v>0</v>
      </c>
      <c r="F44" s="97">
        <f>'C6 superfici set-giu'!F43*10+'C7 superfici luglio'!F43+'C7 superfici agosto'!F43</f>
        <v>0</v>
      </c>
      <c r="G44" s="97">
        <f>'C6 superfici set-giu'!G43*10+'C7 superfici luglio'!G43+'C7 superfici agosto'!G43</f>
        <v>433</v>
      </c>
      <c r="H44" s="97">
        <f>'C6 superfici set-giu'!H43*10+'C7 superfici luglio'!H43+'C7 superfici agosto'!H43</f>
        <v>155.4</v>
      </c>
      <c r="I44" s="97">
        <f>'C6 superfici set-giu'!I43*10+'C7 superfici luglio'!I43+'C7 superfici agosto'!I43</f>
        <v>0</v>
      </c>
      <c r="J44" s="97">
        <f>'C6 superfici set-giu'!J43*10+'C7 superfici luglio'!J43+'C7 superfici agosto'!J43</f>
        <v>4000</v>
      </c>
      <c r="K44" s="98">
        <f t="shared" si="0"/>
        <v>6390</v>
      </c>
      <c r="L44" s="133"/>
    </row>
    <row r="45" spans="1:12" ht="12.75">
      <c r="A45" s="117"/>
      <c r="B45" s="60" t="s">
        <v>123</v>
      </c>
      <c r="C45" s="97">
        <f>'C6 superfici set-giu'!C44*10+'C7 superfici luglio'!C44+'C7 superfici agosto'!C44</f>
        <v>8545</v>
      </c>
      <c r="D45" s="97">
        <f>'C6 superfici set-giu'!D44*10+'C7 superfici luglio'!D44+'C7 superfici agosto'!D44</f>
        <v>0</v>
      </c>
      <c r="E45" s="97">
        <f>'C6 superfici set-giu'!E44*10+'C7 superfici luglio'!E44+'C7 superfici agosto'!E44</f>
        <v>0</v>
      </c>
      <c r="F45" s="97">
        <f>'C6 superfici set-giu'!F44*10+'C7 superfici luglio'!F44+'C7 superfici agosto'!F44</f>
        <v>0</v>
      </c>
      <c r="G45" s="97">
        <f>'C6 superfici set-giu'!G44*10+'C7 superfici luglio'!G44+'C7 superfici agosto'!G44</f>
        <v>0</v>
      </c>
      <c r="H45" s="97">
        <f>'C6 superfici set-giu'!H44*10+'C7 superfici luglio'!H44+'C7 superfici agosto'!H44</f>
        <v>1020</v>
      </c>
      <c r="I45" s="97">
        <f>'C6 superfici set-giu'!I44*10+'C7 superfici luglio'!I44+'C7 superfici agosto'!I44</f>
        <v>0</v>
      </c>
      <c r="J45" s="97">
        <f>'C6 superfici set-giu'!J44*10+'C7 superfici luglio'!J44+'C7 superfici agosto'!J44</f>
        <v>0</v>
      </c>
      <c r="K45" s="98">
        <f t="shared" si="0"/>
        <v>9565</v>
      </c>
      <c r="L45" s="133"/>
    </row>
    <row r="46" spans="1:12" ht="12.75">
      <c r="A46" s="117" t="s">
        <v>19</v>
      </c>
      <c r="B46" s="60"/>
      <c r="C46" s="97"/>
      <c r="D46" s="97"/>
      <c r="E46" s="97"/>
      <c r="F46" s="97"/>
      <c r="G46" s="97"/>
      <c r="H46" s="97"/>
      <c r="I46" s="97"/>
      <c r="J46" s="97"/>
      <c r="K46" s="98">
        <f t="shared" si="0"/>
        <v>0</v>
      </c>
      <c r="L46" s="133"/>
    </row>
    <row r="47" spans="1:12" ht="12.75">
      <c r="A47" s="117"/>
      <c r="B47" s="60" t="s">
        <v>124</v>
      </c>
      <c r="C47" s="97">
        <f>'C6 superfici set-giu'!C46*10+'C7 superfici luglio'!C46+'C7 superfici agosto'!C46</f>
        <v>3692.7</v>
      </c>
      <c r="D47" s="97">
        <f>'C6 superfici set-giu'!D46*10+'C7 superfici luglio'!D46+'C7 superfici agosto'!D46</f>
        <v>163.7</v>
      </c>
      <c r="E47" s="97">
        <f>'C6 superfici set-giu'!E46*10+'C7 superfici luglio'!E46+'C7 superfici agosto'!E46</f>
        <v>198.5</v>
      </c>
      <c r="F47" s="97">
        <f>'C6 superfici set-giu'!F46*10+'C7 superfici luglio'!F46+'C7 superfici agosto'!F46</f>
        <v>0</v>
      </c>
      <c r="G47" s="97">
        <f>'C6 superfici set-giu'!G46*10+'C7 superfici luglio'!G46+'C7 superfici agosto'!G46</f>
        <v>406.4</v>
      </c>
      <c r="H47" s="97">
        <f>'C6 superfici set-giu'!H46*10+'C7 superfici luglio'!H46+'C7 superfici agosto'!H46</f>
        <v>153.9</v>
      </c>
      <c r="I47" s="97">
        <f>'C6 superfici set-giu'!I46*10+'C7 superfici luglio'!I46+'C7 superfici agosto'!I46</f>
        <v>419.8</v>
      </c>
      <c r="J47" s="97">
        <f>'C6 superfici set-giu'!J46*10+'C7 superfici luglio'!J46+'C7 superfici agosto'!J46</f>
        <v>0</v>
      </c>
      <c r="K47" s="98">
        <f t="shared" si="0"/>
        <v>5035</v>
      </c>
      <c r="L47" s="133"/>
    </row>
    <row r="48" spans="1:12" ht="12.75">
      <c r="A48" s="117"/>
      <c r="B48" s="60" t="s">
        <v>125</v>
      </c>
      <c r="C48" s="97">
        <f>'C6 superfici set-giu'!C47*10+'C7 superfici luglio'!C47+'C7 superfici agosto'!C47</f>
        <v>2593.5</v>
      </c>
      <c r="D48" s="97">
        <f>'C6 superfici set-giu'!D47*10+'C7 superfici luglio'!D47+'C7 superfici agosto'!D47</f>
        <v>203</v>
      </c>
      <c r="E48" s="97">
        <f>'C6 superfici set-giu'!E47*10+'C7 superfici luglio'!E47+'C7 superfici agosto'!E47</f>
        <v>0</v>
      </c>
      <c r="F48" s="97">
        <f>'C6 superfici set-giu'!F47*10+'C7 superfici luglio'!F47+'C7 superfici agosto'!F47</f>
        <v>0</v>
      </c>
      <c r="G48" s="97">
        <f>'C6 superfici set-giu'!G47*10+'C7 superfici luglio'!G47+'C7 superfici agosto'!G47</f>
        <v>200.9</v>
      </c>
      <c r="H48" s="97">
        <f>'C6 superfici set-giu'!H47*10+'C7 superfici luglio'!H47+'C7 superfici agosto'!H47</f>
        <v>169.7</v>
      </c>
      <c r="I48" s="97">
        <f>'C6 superfici set-giu'!I47*10+'C7 superfici luglio'!I47+'C7 superfici agosto'!I47</f>
        <v>329.9</v>
      </c>
      <c r="J48" s="97">
        <f>'C6 superfici set-giu'!J47*10+'C7 superfici luglio'!J47+'C7 superfici agosto'!J47</f>
        <v>0</v>
      </c>
      <c r="K48" s="98">
        <f t="shared" si="0"/>
        <v>3497</v>
      </c>
      <c r="L48" s="133"/>
    </row>
    <row r="49" spans="1:12" ht="12.75">
      <c r="A49" s="117"/>
      <c r="B49" s="60" t="s">
        <v>126</v>
      </c>
      <c r="C49" s="97">
        <f>'C6 superfici set-giu'!C48*10+'C7 superfici luglio'!C48+'C7 superfici agosto'!C48</f>
        <v>2460</v>
      </c>
      <c r="D49" s="97">
        <f>'C6 superfici set-giu'!D48*10+'C7 superfici luglio'!D48+'C7 superfici agosto'!D48</f>
        <v>230</v>
      </c>
      <c r="E49" s="97">
        <f>'C6 superfici set-giu'!E48*10+'C7 superfici luglio'!E48+'C7 superfici agosto'!E48</f>
        <v>247</v>
      </c>
      <c r="F49" s="97">
        <f>'C6 superfici set-giu'!F48*10+'C7 superfici luglio'!F48+'C7 superfici agosto'!F48</f>
        <v>0</v>
      </c>
      <c r="G49" s="97">
        <f>'C6 superfici set-giu'!G48*10+'C7 superfici luglio'!G48+'C7 superfici agosto'!G48</f>
        <v>428</v>
      </c>
      <c r="H49" s="97">
        <f>'C6 superfici set-giu'!H48*10+'C7 superfici luglio'!H48+'C7 superfici agosto'!H48</f>
        <v>260</v>
      </c>
      <c r="I49" s="97">
        <f>'C6 superfici set-giu'!I48*10+'C7 superfici luglio'!I48+'C7 superfici agosto'!I48</f>
        <v>280</v>
      </c>
      <c r="J49" s="97">
        <f>'C6 superfici set-giu'!J48*10+'C7 superfici luglio'!J48+'C7 superfici agosto'!J48</f>
        <v>0</v>
      </c>
      <c r="K49" s="98">
        <f t="shared" si="0"/>
        <v>3905</v>
      </c>
      <c r="L49" s="133"/>
    </row>
    <row r="50" spans="1:12" ht="12.75">
      <c r="A50" s="117"/>
      <c r="B50" s="60" t="s">
        <v>127</v>
      </c>
      <c r="C50" s="97">
        <f>'C6 superfici set-giu'!C49*10+'C7 superfici luglio'!C49+'C7 superfici agosto'!C49</f>
        <v>4387.4</v>
      </c>
      <c r="D50" s="97">
        <f>'C6 superfici set-giu'!D49*10+'C7 superfici luglio'!D49+'C7 superfici agosto'!D49</f>
        <v>502.5</v>
      </c>
      <c r="E50" s="97">
        <f>'C6 superfici set-giu'!E49*10+'C7 superfici luglio'!E49+'C7 superfici agosto'!E49</f>
        <v>447.2</v>
      </c>
      <c r="F50" s="97">
        <f>'C6 superfici set-giu'!F49*10+'C7 superfici luglio'!F49+'C7 superfici agosto'!F49</f>
        <v>0</v>
      </c>
      <c r="G50" s="97">
        <f>'C6 superfici set-giu'!G49*10+'C7 superfici luglio'!G49+'C7 superfici agosto'!G49</f>
        <v>690</v>
      </c>
      <c r="H50" s="97">
        <f>'C6 superfici set-giu'!H49*10+'C7 superfici luglio'!H49+'C7 superfici agosto'!H49</f>
        <v>267.6</v>
      </c>
      <c r="I50" s="97">
        <f>'C6 superfici set-giu'!I49*10+'C7 superfici luglio'!I49+'C7 superfici agosto'!I49</f>
        <v>722.8</v>
      </c>
      <c r="J50" s="97">
        <f>'C6 superfici set-giu'!J49*10+'C7 superfici luglio'!J49+'C7 superfici agosto'!J49</f>
        <v>0</v>
      </c>
      <c r="K50" s="98">
        <f t="shared" si="0"/>
        <v>7017.5</v>
      </c>
      <c r="L50" s="133"/>
    </row>
    <row r="51" spans="1:12" ht="12.75">
      <c r="A51" s="117"/>
      <c r="B51" s="60" t="s">
        <v>128</v>
      </c>
      <c r="C51" s="97">
        <f>'C6 superfici set-giu'!C50*10+'C7 superfici luglio'!C50+'C7 superfici agosto'!C50</f>
        <v>3527.3</v>
      </c>
      <c r="D51" s="97">
        <f>'C6 superfici set-giu'!D50*10+'C7 superfici luglio'!D50+'C7 superfici agosto'!D50</f>
        <v>740</v>
      </c>
      <c r="E51" s="97">
        <f>'C6 superfici set-giu'!E50*10+'C7 superfici luglio'!E50+'C7 superfici agosto'!E50</f>
        <v>619</v>
      </c>
      <c r="F51" s="97">
        <f>'C6 superfici set-giu'!F50*10+'C7 superfici luglio'!F50+'C7 superfici agosto'!F50</f>
        <v>0</v>
      </c>
      <c r="G51" s="97">
        <f>'C6 superfici set-giu'!G50*10+'C7 superfici luglio'!G50+'C7 superfici agosto'!G50</f>
        <v>576</v>
      </c>
      <c r="H51" s="97">
        <f>'C6 superfici set-giu'!H50*10+'C7 superfici luglio'!H50+'C7 superfici agosto'!H50</f>
        <v>341.9</v>
      </c>
      <c r="I51" s="97">
        <f>'C6 superfici set-giu'!I50*10+'C7 superfici luglio'!I50+'C7 superfici agosto'!I50</f>
        <v>2307.3</v>
      </c>
      <c r="J51" s="97">
        <f>'C6 superfici set-giu'!J50*10+'C7 superfici luglio'!J50+'C7 superfici agosto'!J50</f>
        <v>0</v>
      </c>
      <c r="K51" s="98">
        <f t="shared" si="0"/>
        <v>8111.5</v>
      </c>
      <c r="L51" s="133"/>
    </row>
    <row r="52" spans="1:12" ht="12.75">
      <c r="A52" s="117"/>
      <c r="B52" s="60" t="s">
        <v>129</v>
      </c>
      <c r="C52" s="97">
        <f>'C6 superfici set-giu'!C51*10+'C7 superfici luglio'!C51+'C7 superfici agosto'!C51</f>
        <v>2141.5</v>
      </c>
      <c r="D52" s="97">
        <f>'C6 superfici set-giu'!D51*10+'C7 superfici luglio'!D51+'C7 superfici agosto'!D51</f>
        <v>0</v>
      </c>
      <c r="E52" s="97">
        <f>'C6 superfici set-giu'!E51*10+'C7 superfici luglio'!E51+'C7 superfici agosto'!E51</f>
        <v>0</v>
      </c>
      <c r="F52" s="97">
        <f>'C6 superfici set-giu'!F51*10+'C7 superfici luglio'!F51+'C7 superfici agosto'!F51</f>
        <v>0</v>
      </c>
      <c r="G52" s="97">
        <f>'C6 superfici set-giu'!G51*10+'C7 superfici luglio'!G51+'C7 superfici agosto'!G51</f>
        <v>618.4</v>
      </c>
      <c r="H52" s="97">
        <f>'C6 superfici set-giu'!H51*10+'C7 superfici luglio'!H51+'C7 superfici agosto'!H51</f>
        <v>297.5</v>
      </c>
      <c r="I52" s="97">
        <f>'C6 superfici set-giu'!I51*10+'C7 superfici luglio'!I51+'C7 superfici agosto'!I51</f>
        <v>592.6</v>
      </c>
      <c r="J52" s="97">
        <f>'C6 superfici set-giu'!J51*10+'C7 superfici luglio'!J51+'C7 superfici agosto'!J51</f>
        <v>0</v>
      </c>
      <c r="K52" s="98">
        <f t="shared" si="0"/>
        <v>3650</v>
      </c>
      <c r="L52" s="133"/>
    </row>
    <row r="53" spans="1:12" ht="12.75">
      <c r="A53" s="117"/>
      <c r="B53" s="60" t="s">
        <v>130</v>
      </c>
      <c r="C53" s="97">
        <f>'C6 superfici set-giu'!C52*10+'C7 superfici luglio'!C52+'C7 superfici agosto'!C52</f>
        <v>1525.2</v>
      </c>
      <c r="D53" s="97">
        <f>'C6 superfici set-giu'!D52*10+'C7 superfici luglio'!D52+'C7 superfici agosto'!D52</f>
        <v>0</v>
      </c>
      <c r="E53" s="97">
        <f>'C6 superfici set-giu'!E52*10+'C7 superfici luglio'!E52+'C7 superfici agosto'!E52</f>
        <v>0</v>
      </c>
      <c r="F53" s="97">
        <f>'C6 superfici set-giu'!F52*10+'C7 superfici luglio'!F52+'C7 superfici agosto'!F52</f>
        <v>0</v>
      </c>
      <c r="G53" s="97">
        <f>'C6 superfici set-giu'!G52*10+'C7 superfici luglio'!G52+'C7 superfici agosto'!G52</f>
        <v>378.4</v>
      </c>
      <c r="H53" s="97">
        <f>'C6 superfici set-giu'!H52*10+'C7 superfici luglio'!H52+'C7 superfici agosto'!H52</f>
        <v>96.4</v>
      </c>
      <c r="I53" s="97">
        <f>'C6 superfici set-giu'!I52*10+'C7 superfici luglio'!I52+'C7 superfici agosto'!I52</f>
        <v>0</v>
      </c>
      <c r="J53" s="97">
        <f>'C6 superfici set-giu'!J52*10+'C7 superfici luglio'!J52+'C7 superfici agosto'!J52</f>
        <v>0</v>
      </c>
      <c r="K53" s="98">
        <f t="shared" si="0"/>
        <v>2000</v>
      </c>
      <c r="L53" s="133"/>
    </row>
    <row r="54" spans="1:12" ht="12.75">
      <c r="A54" s="117" t="s">
        <v>20</v>
      </c>
      <c r="B54" s="60"/>
      <c r="C54" s="97"/>
      <c r="D54" s="97"/>
      <c r="E54" s="97"/>
      <c r="F54" s="97"/>
      <c r="G54" s="97"/>
      <c r="H54" s="97"/>
      <c r="I54" s="97"/>
      <c r="J54" s="97"/>
      <c r="K54" s="98">
        <f t="shared" si="0"/>
        <v>0</v>
      </c>
      <c r="L54" s="133"/>
    </row>
    <row r="55" spans="1:12" ht="12.75">
      <c r="A55" s="117"/>
      <c r="B55" s="60" t="s">
        <v>131</v>
      </c>
      <c r="C55" s="97">
        <f>'C6 superfici set-giu'!C54*10+'C7 superfici luglio'!C54+'C7 superfici agosto'!C54</f>
        <v>670</v>
      </c>
      <c r="D55" s="97">
        <f>'C6 superfici set-giu'!D54*10+'C7 superfici luglio'!D54+'C7 superfici agosto'!D54</f>
        <v>0</v>
      </c>
      <c r="E55" s="97">
        <f>'C6 superfici set-giu'!E54*10+'C7 superfici luglio'!E54+'C7 superfici agosto'!E54</f>
        <v>0</v>
      </c>
      <c r="F55" s="97">
        <f>'C6 superfici set-giu'!F54*10+'C7 superfici luglio'!F54+'C7 superfici agosto'!F54</f>
        <v>0</v>
      </c>
      <c r="G55" s="97">
        <f>'C6 superfici set-giu'!G54*10+'C7 superfici luglio'!G54+'C7 superfici agosto'!G54</f>
        <v>570</v>
      </c>
      <c r="H55" s="97">
        <f>'C6 superfici set-giu'!H54*10+'C7 superfici luglio'!H54+'C7 superfici agosto'!H54</f>
        <v>300</v>
      </c>
      <c r="I55" s="97">
        <f>'C6 superfici set-giu'!I54*10+'C7 superfici luglio'!I54+'C7 superfici agosto'!I54</f>
        <v>240</v>
      </c>
      <c r="J55" s="97">
        <f>'C6 superfici set-giu'!J54*10+'C7 superfici luglio'!J54+'C7 superfici agosto'!J54</f>
        <v>3740</v>
      </c>
      <c r="K55" s="98">
        <f t="shared" si="0"/>
        <v>5520</v>
      </c>
      <c r="L55" s="133"/>
    </row>
    <row r="56" spans="1:12" ht="12.75">
      <c r="A56" s="117"/>
      <c r="B56" s="60" t="s">
        <v>132</v>
      </c>
      <c r="C56" s="97">
        <f>'C6 superfici set-giu'!C55*10+'C7 superfici luglio'!C55+'C7 superfici agosto'!C55</f>
        <v>9351.6</v>
      </c>
      <c r="D56" s="97">
        <f>'C6 superfici set-giu'!D55*10+'C7 superfici luglio'!D55+'C7 superfici agosto'!D55</f>
        <v>0</v>
      </c>
      <c r="E56" s="97">
        <f>'C6 superfici set-giu'!E55*10+'C7 superfici luglio'!E55+'C7 superfici agosto'!E55</f>
        <v>1368</v>
      </c>
      <c r="F56" s="97">
        <f>'C6 superfici set-giu'!F55*10+'C7 superfici luglio'!F55+'C7 superfici agosto'!F55</f>
        <v>3410</v>
      </c>
      <c r="G56" s="97">
        <f>'C6 superfici set-giu'!G55*10+'C7 superfici luglio'!G55+'C7 superfici agosto'!G55</f>
        <v>1050</v>
      </c>
      <c r="H56" s="97">
        <f>'C6 superfici set-giu'!H55*10+'C7 superfici luglio'!H55+'C7 superfici agosto'!H55</f>
        <v>1474</v>
      </c>
      <c r="I56" s="97">
        <f>'C6 superfici set-giu'!I55*10+'C7 superfici luglio'!I55+'C7 superfici agosto'!I55</f>
        <v>300</v>
      </c>
      <c r="J56" s="97">
        <f>'C6 superfici set-giu'!J55*10+'C7 superfici luglio'!J55+'C7 superfici agosto'!J55</f>
        <v>20000</v>
      </c>
      <c r="K56" s="98">
        <f t="shared" si="0"/>
        <v>36953.6</v>
      </c>
      <c r="L56" s="133"/>
    </row>
    <row r="57" spans="1:12" ht="12.75">
      <c r="A57" s="117"/>
      <c r="B57" s="60" t="s">
        <v>133</v>
      </c>
      <c r="C57" s="97">
        <f>'C6 superfici set-giu'!C56*10+'C7 superfici luglio'!C56+'C7 superfici agosto'!C56</f>
        <v>1480</v>
      </c>
      <c r="D57" s="97">
        <f>'C6 superfici set-giu'!D56*10+'C7 superfici luglio'!D56+'C7 superfici agosto'!D56</f>
        <v>0</v>
      </c>
      <c r="E57" s="97">
        <f>'C6 superfici set-giu'!E56*10+'C7 superfici luglio'!E56+'C7 superfici agosto'!E56</f>
        <v>0</v>
      </c>
      <c r="F57" s="97">
        <f>'C6 superfici set-giu'!F56*10+'C7 superfici luglio'!F56+'C7 superfici agosto'!F56</f>
        <v>0</v>
      </c>
      <c r="G57" s="97">
        <f>'C6 superfici set-giu'!G56*10+'C7 superfici luglio'!G56+'C7 superfici agosto'!G56</f>
        <v>210</v>
      </c>
      <c r="H57" s="97">
        <f>'C6 superfici set-giu'!H56*10+'C7 superfici luglio'!H56+'C7 superfici agosto'!H56</f>
        <v>720</v>
      </c>
      <c r="I57" s="97">
        <f>'C6 superfici set-giu'!I56*10+'C7 superfici luglio'!I56+'C7 superfici agosto'!I56</f>
        <v>390</v>
      </c>
      <c r="J57" s="97">
        <f>'C6 superfici set-giu'!J56*10+'C7 superfici luglio'!J56+'C7 superfici agosto'!J56</f>
        <v>8530</v>
      </c>
      <c r="K57" s="98">
        <f t="shared" si="0"/>
        <v>11330</v>
      </c>
      <c r="L57" s="133"/>
    </row>
    <row r="58" spans="1:12" ht="12.75">
      <c r="A58" s="117" t="s">
        <v>21</v>
      </c>
      <c r="B58" s="60"/>
      <c r="C58" s="97"/>
      <c r="D58" s="97"/>
      <c r="E58" s="97"/>
      <c r="F58" s="97"/>
      <c r="G58" s="97"/>
      <c r="H58" s="97"/>
      <c r="I58" s="97"/>
      <c r="J58" s="97"/>
      <c r="K58" s="98">
        <f t="shared" si="0"/>
        <v>0</v>
      </c>
      <c r="L58" s="133"/>
    </row>
    <row r="59" spans="1:12" ht="12.75">
      <c r="A59" s="117"/>
      <c r="B59" s="60" t="s">
        <v>134</v>
      </c>
      <c r="C59" s="97">
        <f>'C6 superfici set-giu'!C58*10+'C7 superfici luglio'!C58+'C7 superfici agosto'!C58</f>
        <v>3390</v>
      </c>
      <c r="D59" s="97">
        <f>'C6 superfici set-giu'!D58*10+'C7 superfici luglio'!D58+'C7 superfici agosto'!D58</f>
        <v>0</v>
      </c>
      <c r="E59" s="97">
        <f>'C6 superfici set-giu'!E58*10+'C7 superfici luglio'!E58+'C7 superfici agosto'!E58</f>
        <v>0</v>
      </c>
      <c r="F59" s="97">
        <f>'C6 superfici set-giu'!F58*10+'C7 superfici luglio'!F58+'C7 superfici agosto'!F58</f>
        <v>3180</v>
      </c>
      <c r="G59" s="97">
        <f>'C6 superfici set-giu'!G58*10+'C7 superfici luglio'!G58+'C7 superfici agosto'!G58</f>
        <v>1560</v>
      </c>
      <c r="H59" s="97">
        <f>'C6 superfici set-giu'!H58*10+'C7 superfici luglio'!H58+'C7 superfici agosto'!H58</f>
        <v>250</v>
      </c>
      <c r="I59" s="97">
        <f>'C6 superfici set-giu'!I58*10+'C7 superfici luglio'!I58+'C7 superfici agosto'!I58</f>
        <v>180</v>
      </c>
      <c r="J59" s="97">
        <f>'C6 superfici set-giu'!J58*10+'C7 superfici luglio'!J58+'C7 superfici agosto'!J58</f>
        <v>10890</v>
      </c>
      <c r="K59" s="98">
        <f t="shared" si="0"/>
        <v>19450</v>
      </c>
      <c r="L59" s="133"/>
    </row>
    <row r="60" spans="1:12" ht="12.75">
      <c r="A60" s="117"/>
      <c r="B60" s="60" t="s">
        <v>135</v>
      </c>
      <c r="C60" s="97">
        <f>'C6 superfici set-giu'!C59*10+'C7 superfici luglio'!C59+'C7 superfici agosto'!C59</f>
        <v>2320</v>
      </c>
      <c r="D60" s="97">
        <f>'C6 superfici set-giu'!D59*10+'C7 superfici luglio'!D59+'C7 superfici agosto'!D59</f>
        <v>0</v>
      </c>
      <c r="E60" s="97">
        <f>'C6 superfici set-giu'!E59*10+'C7 superfici luglio'!E59+'C7 superfici agosto'!E59</f>
        <v>150</v>
      </c>
      <c r="F60" s="97">
        <f>'C6 superfici set-giu'!F59*10+'C7 superfici luglio'!F59+'C7 superfici agosto'!F59</f>
        <v>0</v>
      </c>
      <c r="G60" s="97">
        <f>'C6 superfici set-giu'!G59*10+'C7 superfici luglio'!G59+'C7 superfici agosto'!G59</f>
        <v>570</v>
      </c>
      <c r="H60" s="97">
        <f>'C6 superfici set-giu'!H59*10+'C7 superfici luglio'!H59+'C7 superfici agosto'!H59</f>
        <v>500</v>
      </c>
      <c r="I60" s="97">
        <f>'C6 superfici set-giu'!I59*10+'C7 superfici luglio'!I59+'C7 superfici agosto'!I59</f>
        <v>30</v>
      </c>
      <c r="J60" s="97">
        <f>'C6 superfici set-giu'!J59*10+'C7 superfici luglio'!J59+'C7 superfici agosto'!J59</f>
        <v>19930</v>
      </c>
      <c r="K60" s="98">
        <f t="shared" si="0"/>
        <v>23500</v>
      </c>
      <c r="L60" s="133"/>
    </row>
    <row r="61" spans="1:12" ht="12.75">
      <c r="A61" s="117"/>
      <c r="B61" s="60" t="s">
        <v>136</v>
      </c>
      <c r="C61" s="97">
        <f>'C6 superfici set-giu'!C60*10+'C7 superfici luglio'!C60+'C7 superfici agosto'!C60</f>
        <v>1210</v>
      </c>
      <c r="D61" s="97">
        <f>'C6 superfici set-giu'!D60*10+'C7 superfici luglio'!D60+'C7 superfici agosto'!D60</f>
        <v>0</v>
      </c>
      <c r="E61" s="97">
        <f>'C6 superfici set-giu'!E60*10+'C7 superfici luglio'!E60+'C7 superfici agosto'!E60</f>
        <v>0</v>
      </c>
      <c r="F61" s="97">
        <f>'C6 superfici set-giu'!F60*10+'C7 superfici luglio'!F60+'C7 superfici agosto'!F60</f>
        <v>0</v>
      </c>
      <c r="G61" s="97">
        <f>'C6 superfici set-giu'!G60*10+'C7 superfici luglio'!G60+'C7 superfici agosto'!G60</f>
        <v>360</v>
      </c>
      <c r="H61" s="97">
        <f>'C6 superfici set-giu'!H60*10+'C7 superfici luglio'!H60+'C7 superfici agosto'!H60</f>
        <v>200</v>
      </c>
      <c r="I61" s="97">
        <f>'C6 superfici set-giu'!I60*10+'C7 superfici luglio'!I60+'C7 superfici agosto'!I60</f>
        <v>760</v>
      </c>
      <c r="J61" s="97">
        <f>'C6 superfici set-giu'!J60*10+'C7 superfici luglio'!J60+'C7 superfici agosto'!J60</f>
        <v>11000</v>
      </c>
      <c r="K61" s="98">
        <f t="shared" si="0"/>
        <v>13530</v>
      </c>
      <c r="L61" s="133"/>
    </row>
    <row r="62" spans="1:12" ht="12.75">
      <c r="A62" s="117"/>
      <c r="B62" s="60" t="s">
        <v>137</v>
      </c>
      <c r="C62" s="97">
        <f>'C6 superfici set-giu'!C61*10+'C7 superfici luglio'!C61+'C7 superfici agosto'!C61</f>
        <v>2170</v>
      </c>
      <c r="D62" s="97">
        <f>'C6 superfici set-giu'!D61*10+'C7 superfici luglio'!D61+'C7 superfici agosto'!D61</f>
        <v>0</v>
      </c>
      <c r="E62" s="97">
        <f>'C6 superfici set-giu'!E61*10+'C7 superfici luglio'!E61+'C7 superfici agosto'!E61</f>
        <v>0</v>
      </c>
      <c r="F62" s="97">
        <f>'C6 superfici set-giu'!F61*10+'C7 superfici luglio'!F61+'C7 superfici agosto'!F61</f>
        <v>0</v>
      </c>
      <c r="G62" s="97">
        <f>'C6 superfici set-giu'!G61*10+'C7 superfici luglio'!G61+'C7 superfici agosto'!G61</f>
        <v>590</v>
      </c>
      <c r="H62" s="97">
        <f>'C6 superfici set-giu'!H61*10+'C7 superfici luglio'!H61+'C7 superfici agosto'!H61</f>
        <v>260</v>
      </c>
      <c r="I62" s="97">
        <f>'C6 superfici set-giu'!I61*10+'C7 superfici luglio'!I61+'C7 superfici agosto'!I61</f>
        <v>2810</v>
      </c>
      <c r="J62" s="97">
        <f>'C6 superfici set-giu'!J61*10+'C7 superfici luglio'!J61+'C7 superfici agosto'!J61</f>
        <v>10640</v>
      </c>
      <c r="K62" s="98">
        <f t="shared" si="0"/>
        <v>16470</v>
      </c>
      <c r="L62" s="133"/>
    </row>
    <row r="63" spans="1:12" ht="12.75">
      <c r="A63" s="117"/>
      <c r="B63" s="60" t="s">
        <v>138</v>
      </c>
      <c r="C63" s="97">
        <f>'C6 superfici set-giu'!C62*10+'C7 superfici luglio'!C62+'C7 superfici agosto'!C62</f>
        <v>2603.4</v>
      </c>
      <c r="D63" s="97">
        <f>'C6 superfici set-giu'!D62*10+'C7 superfici luglio'!D62+'C7 superfici agosto'!D62</f>
        <v>0</v>
      </c>
      <c r="E63" s="97">
        <f>'C6 superfici set-giu'!E62*10+'C7 superfici luglio'!E62+'C7 superfici agosto'!E62</f>
        <v>0</v>
      </c>
      <c r="F63" s="97">
        <f>'C6 superfici set-giu'!F62*10+'C7 superfici luglio'!F62+'C7 superfici agosto'!F62</f>
        <v>0</v>
      </c>
      <c r="G63" s="97">
        <f>'C6 superfici set-giu'!G62*10+'C7 superfici luglio'!G62+'C7 superfici agosto'!G62</f>
        <v>500</v>
      </c>
      <c r="H63" s="97">
        <f>'C6 superfici set-giu'!H62*10+'C7 superfici luglio'!H62+'C7 superfici agosto'!H62</f>
        <v>360</v>
      </c>
      <c r="I63" s="97">
        <f>'C6 superfici set-giu'!I62*10+'C7 superfici luglio'!I62+'C7 superfici agosto'!I62</f>
        <v>0</v>
      </c>
      <c r="J63" s="97">
        <f>'C6 superfici set-giu'!J62*10+'C7 superfici luglio'!J62+'C7 superfici agosto'!J62</f>
        <v>3000</v>
      </c>
      <c r="K63" s="98">
        <f t="shared" si="0"/>
        <v>6463.4</v>
      </c>
      <c r="L63" s="133"/>
    </row>
    <row r="64" spans="1:12" ht="12.75">
      <c r="A64" s="117" t="s">
        <v>22</v>
      </c>
      <c r="B64" s="60"/>
      <c r="C64" s="97"/>
      <c r="D64" s="97"/>
      <c r="E64" s="97"/>
      <c r="F64" s="97"/>
      <c r="G64" s="97"/>
      <c r="H64" s="97"/>
      <c r="I64" s="97"/>
      <c r="J64" s="97"/>
      <c r="K64" s="98">
        <f t="shared" si="0"/>
        <v>0</v>
      </c>
      <c r="L64" s="133"/>
    </row>
    <row r="65" spans="1:12" ht="12.75">
      <c r="A65" s="117"/>
      <c r="B65" s="60" t="s">
        <v>139</v>
      </c>
      <c r="C65" s="97">
        <f>'C6 superfici set-giu'!C64*10+'C7 superfici luglio'!C64+'C7 superfici agosto'!C64</f>
        <v>610</v>
      </c>
      <c r="D65" s="97">
        <f>'C6 superfici set-giu'!D64*10+'C7 superfici luglio'!D64+'C7 superfici agosto'!D64</f>
        <v>1500</v>
      </c>
      <c r="E65" s="97">
        <f>'C6 superfici set-giu'!E64*10+'C7 superfici luglio'!E64+'C7 superfici agosto'!E64</f>
        <v>0</v>
      </c>
      <c r="F65" s="97">
        <f>'C6 superfici set-giu'!F64*10+'C7 superfici luglio'!F64+'C7 superfici agosto'!F64</f>
        <v>0</v>
      </c>
      <c r="G65" s="97">
        <f>'C6 superfici set-giu'!G64*10+'C7 superfici luglio'!G64+'C7 superfici agosto'!G64</f>
        <v>0</v>
      </c>
      <c r="H65" s="97">
        <f>'C6 superfici set-giu'!H64*10+'C7 superfici luglio'!H64+'C7 superfici agosto'!H64</f>
        <v>350</v>
      </c>
      <c r="I65" s="97">
        <f>'C6 superfici set-giu'!I64*10+'C7 superfici luglio'!I64+'C7 superfici agosto'!I64</f>
        <v>0</v>
      </c>
      <c r="J65" s="97">
        <f>'C6 superfici set-giu'!J64*10+'C7 superfici luglio'!J64+'C7 superfici agosto'!J64</f>
        <v>0</v>
      </c>
      <c r="K65" s="98">
        <f t="shared" si="0"/>
        <v>2460</v>
      </c>
      <c r="L65" s="133"/>
    </row>
    <row r="66" spans="1:12" ht="12.75">
      <c r="A66" s="117"/>
      <c r="B66" s="60" t="s">
        <v>140</v>
      </c>
      <c r="C66" s="97">
        <f>'C6 superfici set-giu'!C65*10+'C7 superfici luglio'!C65+'C7 superfici agosto'!C65</f>
        <v>1902</v>
      </c>
      <c r="D66" s="97">
        <f>'C6 superfici set-giu'!D65*10+'C7 superfici luglio'!D65+'C7 superfici agosto'!D65</f>
        <v>0</v>
      </c>
      <c r="E66" s="97">
        <f>'C6 superfici set-giu'!E65*10+'C7 superfici luglio'!E65+'C7 superfici agosto'!E65</f>
        <v>0</v>
      </c>
      <c r="F66" s="97">
        <f>'C6 superfici set-giu'!F65*10+'C7 superfici luglio'!F65+'C7 superfici agosto'!F65</f>
        <v>690</v>
      </c>
      <c r="G66" s="97">
        <f>'C6 superfici set-giu'!G65*10+'C7 superfici luglio'!G65+'C7 superfici agosto'!G65</f>
        <v>510</v>
      </c>
      <c r="H66" s="97">
        <f>'C6 superfici set-giu'!H65*10+'C7 superfici luglio'!H65+'C7 superfici agosto'!H65</f>
        <v>63</v>
      </c>
      <c r="I66" s="97">
        <f>'C6 superfici set-giu'!I65*10+'C7 superfici luglio'!I65+'C7 superfici agosto'!I65</f>
        <v>0</v>
      </c>
      <c r="J66" s="97">
        <f>'C6 superfici set-giu'!J65*10+'C7 superfici luglio'!J65+'C7 superfici agosto'!J65</f>
        <v>6300</v>
      </c>
      <c r="K66" s="98">
        <f t="shared" si="0"/>
        <v>9465</v>
      </c>
      <c r="L66" s="133"/>
    </row>
    <row r="67" spans="1:12" ht="12.75">
      <c r="A67" s="117"/>
      <c r="B67" s="60" t="s">
        <v>141</v>
      </c>
      <c r="C67" s="97">
        <f>'C6 superfici set-giu'!C66*10+'C7 superfici luglio'!C66+'C7 superfici agosto'!C66</f>
        <v>1955.3</v>
      </c>
      <c r="D67" s="97">
        <f>'C6 superfici set-giu'!D66*10+'C7 superfici luglio'!D66+'C7 superfici agosto'!D66</f>
        <v>1337.9</v>
      </c>
      <c r="E67" s="97">
        <f>'C6 superfici set-giu'!E66*10+'C7 superfici luglio'!E66+'C7 superfici agosto'!E66</f>
        <v>0</v>
      </c>
      <c r="F67" s="97">
        <f>'C6 superfici set-giu'!F66*10+'C7 superfici luglio'!F66+'C7 superfici agosto'!F66</f>
        <v>0</v>
      </c>
      <c r="G67" s="97">
        <f>'C6 superfici set-giu'!G66*10+'C7 superfici luglio'!G66+'C7 superfici agosto'!G66</f>
        <v>260</v>
      </c>
      <c r="H67" s="97">
        <f>'C6 superfici set-giu'!H66*10+'C7 superfici luglio'!H66+'C7 superfici agosto'!H66</f>
        <v>349.3</v>
      </c>
      <c r="I67" s="97">
        <f>'C6 superfici set-giu'!I66*10+'C7 superfici luglio'!I66+'C7 superfici agosto'!I66</f>
        <v>0</v>
      </c>
      <c r="J67" s="97">
        <f>'C6 superfici set-giu'!J66*10+'C7 superfici luglio'!J66+'C7 superfici agosto'!J66</f>
        <v>1500</v>
      </c>
      <c r="K67" s="98">
        <f t="shared" si="0"/>
        <v>5402.5</v>
      </c>
      <c r="L67" s="133"/>
    </row>
    <row r="68" spans="1:12" ht="12.75">
      <c r="A68" s="117" t="s">
        <v>23</v>
      </c>
      <c r="B68" s="60"/>
      <c r="C68" s="97"/>
      <c r="D68" s="97"/>
      <c r="E68" s="97"/>
      <c r="F68" s="97"/>
      <c r="G68" s="97"/>
      <c r="H68" s="97"/>
      <c r="I68" s="97"/>
      <c r="J68" s="97"/>
      <c r="K68" s="98">
        <f t="shared" si="0"/>
        <v>0</v>
      </c>
      <c r="L68" s="133"/>
    </row>
    <row r="69" spans="1:12" ht="12.75">
      <c r="A69" s="117"/>
      <c r="B69" s="60" t="s">
        <v>142</v>
      </c>
      <c r="C69" s="97">
        <f>'C6 superfici set-giu'!C68*10+'C7 superfici luglio'!C68+'C7 superfici agosto'!C68</f>
        <v>870</v>
      </c>
      <c r="D69" s="97">
        <f>'C6 superfici set-giu'!D68*10+'C7 superfici luglio'!D68+'C7 superfici agosto'!D68</f>
        <v>0</v>
      </c>
      <c r="E69" s="97">
        <f>'C6 superfici set-giu'!E68*10+'C7 superfici luglio'!E68+'C7 superfici agosto'!E68</f>
        <v>0</v>
      </c>
      <c r="F69" s="97">
        <f>'C6 superfici set-giu'!F68*10+'C7 superfici luglio'!F68+'C7 superfici agosto'!F68</f>
        <v>730</v>
      </c>
      <c r="G69" s="97">
        <f>'C6 superfici set-giu'!G68*10+'C7 superfici luglio'!G68+'C7 superfici agosto'!G68</f>
        <v>970</v>
      </c>
      <c r="H69" s="97">
        <f>'C6 superfici set-giu'!H68*10+'C7 superfici luglio'!H68+'C7 superfici agosto'!H68</f>
        <v>505</v>
      </c>
      <c r="I69" s="97">
        <f>'C6 superfici set-giu'!I68*10+'C7 superfici luglio'!I68+'C7 superfici agosto'!I68</f>
        <v>0</v>
      </c>
      <c r="J69" s="97">
        <f>'C6 superfici set-giu'!J68*10+'C7 superfici luglio'!J68+'C7 superfici agosto'!J68</f>
        <v>3750</v>
      </c>
      <c r="K69" s="98">
        <f t="shared" si="0"/>
        <v>6825</v>
      </c>
      <c r="L69" s="133"/>
    </row>
    <row r="70" spans="1:12" ht="12.75">
      <c r="A70" s="117" t="s">
        <v>24</v>
      </c>
      <c r="B70" s="60"/>
      <c r="C70" s="97"/>
      <c r="D70" s="97"/>
      <c r="E70" s="97"/>
      <c r="F70" s="97"/>
      <c r="G70" s="97"/>
      <c r="H70" s="97"/>
      <c r="I70" s="97"/>
      <c r="J70" s="97"/>
      <c r="K70" s="98">
        <f t="shared" si="0"/>
        <v>0</v>
      </c>
      <c r="L70" s="133"/>
    </row>
    <row r="71" spans="1:12" ht="12.75">
      <c r="A71" s="117"/>
      <c r="B71" s="60" t="s">
        <v>143</v>
      </c>
      <c r="C71" s="97">
        <f>'C6 superfici set-giu'!C70*10+'C7 superfici luglio'!C70+'C7 superfici agosto'!C70</f>
        <v>9335</v>
      </c>
      <c r="D71" s="97">
        <f>'C6 superfici set-giu'!D70*10+'C7 superfici luglio'!D70+'C7 superfici agosto'!D70</f>
        <v>0</v>
      </c>
      <c r="E71" s="97">
        <f>'C6 superfici set-giu'!E70*10+'C7 superfici luglio'!E70+'C7 superfici agosto'!E70</f>
        <v>974.4</v>
      </c>
      <c r="F71" s="97">
        <f>'C6 superfici set-giu'!F70*10+'C7 superfici luglio'!F70+'C7 superfici agosto'!F70</f>
        <v>0</v>
      </c>
      <c r="G71" s="97">
        <f>'C6 superfici set-giu'!G70*10+'C7 superfici luglio'!G70+'C7 superfici agosto'!G70</f>
        <v>1115</v>
      </c>
      <c r="H71" s="97">
        <f>'C6 superfici set-giu'!H70*10+'C7 superfici luglio'!H70+'C7 superfici agosto'!H70</f>
        <v>1900</v>
      </c>
      <c r="I71" s="97">
        <f>'C6 superfici set-giu'!I70*10+'C7 superfici luglio'!I70+'C7 superfici agosto'!I70</f>
        <v>1980</v>
      </c>
      <c r="J71" s="97">
        <f>'C6 superfici set-giu'!J70*10+'C7 superfici luglio'!J70+'C7 superfici agosto'!J70</f>
        <v>86000</v>
      </c>
      <c r="K71" s="98">
        <f t="shared" si="0"/>
        <v>101304.4</v>
      </c>
      <c r="L71" s="133"/>
    </row>
    <row r="72" spans="1:12" ht="12.75">
      <c r="A72" s="117"/>
      <c r="B72" s="60" t="s">
        <v>144</v>
      </c>
      <c r="C72" s="97">
        <f>'C6 superfici set-giu'!C71*10+'C7 superfici luglio'!C71+'C7 superfici agosto'!C71</f>
        <v>7536</v>
      </c>
      <c r="D72" s="97">
        <f>'C6 superfici set-giu'!D71*10+'C7 superfici luglio'!D71+'C7 superfici agosto'!D71</f>
        <v>0</v>
      </c>
      <c r="E72" s="97">
        <f>'C6 superfici set-giu'!E71*10+'C7 superfici luglio'!E71+'C7 superfici agosto'!E71</f>
        <v>250</v>
      </c>
      <c r="F72" s="97">
        <f>'C6 superfici set-giu'!F71*10+'C7 superfici luglio'!F71+'C7 superfici agosto'!F71</f>
        <v>3410.5</v>
      </c>
      <c r="G72" s="97">
        <f>'C6 superfici set-giu'!G71*10+'C7 superfici luglio'!G71+'C7 superfici agosto'!G71</f>
        <v>2200</v>
      </c>
      <c r="H72" s="97">
        <f>'C6 superfici set-giu'!H71*10+'C7 superfici luglio'!H71+'C7 superfici agosto'!H71</f>
        <v>840</v>
      </c>
      <c r="I72" s="97">
        <f>'C6 superfici set-giu'!I71*10+'C7 superfici luglio'!I71+'C7 superfici agosto'!I71</f>
        <v>58</v>
      </c>
      <c r="J72" s="97">
        <f>'C6 superfici set-giu'!J71*10+'C7 superfici luglio'!J71+'C7 superfici agosto'!J71</f>
        <v>3000</v>
      </c>
      <c r="K72" s="98">
        <f t="shared" si="0"/>
        <v>17294.5</v>
      </c>
      <c r="L72" s="133"/>
    </row>
    <row r="73" spans="1:12" ht="12.75">
      <c r="A73" s="117"/>
      <c r="B73" s="60" t="s">
        <v>145</v>
      </c>
      <c r="C73" s="97">
        <f>'C6 superfici set-giu'!C72*10+'C7 superfici luglio'!C72+'C7 superfici agosto'!C72</f>
        <v>3130</v>
      </c>
      <c r="D73" s="97">
        <f>'C6 superfici set-giu'!D72*10+'C7 superfici luglio'!D72+'C7 superfici agosto'!D72</f>
        <v>0</v>
      </c>
      <c r="E73" s="97">
        <f>'C6 superfici set-giu'!E72*10+'C7 superfici luglio'!E72+'C7 superfici agosto'!E72</f>
        <v>120</v>
      </c>
      <c r="F73" s="97">
        <f>'C6 superfici set-giu'!F72*10+'C7 superfici luglio'!F72+'C7 superfici agosto'!F72</f>
        <v>0</v>
      </c>
      <c r="G73" s="97">
        <f>'C6 superfici set-giu'!G72*10+'C7 superfici luglio'!G72+'C7 superfici agosto'!G72</f>
        <v>0</v>
      </c>
      <c r="H73" s="97">
        <f>'C6 superfici set-giu'!H72*10+'C7 superfici luglio'!H72+'C7 superfici agosto'!H72</f>
        <v>360</v>
      </c>
      <c r="I73" s="97">
        <f>'C6 superfici set-giu'!I72*10+'C7 superfici luglio'!I72+'C7 superfici agosto'!I72</f>
        <v>80</v>
      </c>
      <c r="J73" s="97">
        <f>'C6 superfici set-giu'!J72*10+'C7 superfici luglio'!J72+'C7 superfici agosto'!J72</f>
        <v>1040</v>
      </c>
      <c r="K73" s="98">
        <f aca="true" t="shared" si="1" ref="K73:K93">SUM(C73:J73)</f>
        <v>4730</v>
      </c>
      <c r="L73" s="133"/>
    </row>
    <row r="74" spans="1:12" ht="12.75">
      <c r="A74" s="117"/>
      <c r="B74" s="60" t="s">
        <v>146</v>
      </c>
      <c r="C74" s="97">
        <f>'C6 superfici set-giu'!C73*10+'C7 superfici luglio'!C73+'C7 superfici agosto'!C73</f>
        <v>12007.2</v>
      </c>
      <c r="D74" s="97">
        <f>'C6 superfici set-giu'!D73*10+'C7 superfici luglio'!D73+'C7 superfici agosto'!D73</f>
        <v>0</v>
      </c>
      <c r="E74" s="97">
        <f>'C6 superfici set-giu'!E73*10+'C7 superfici luglio'!E73+'C7 superfici agosto'!E73</f>
        <v>0</v>
      </c>
      <c r="F74" s="97">
        <f>'C6 superfici set-giu'!F73*10+'C7 superfici luglio'!F73+'C7 superfici agosto'!F73</f>
        <v>3497.8</v>
      </c>
      <c r="G74" s="97">
        <f>'C6 superfici set-giu'!G73*10+'C7 superfici luglio'!G73+'C7 superfici agosto'!G73</f>
        <v>0</v>
      </c>
      <c r="H74" s="97">
        <f>'C6 superfici set-giu'!H73*10+'C7 superfici luglio'!H73+'C7 superfici agosto'!H73</f>
        <v>1838.2</v>
      </c>
      <c r="I74" s="97">
        <f>'C6 superfici set-giu'!I73*10+'C7 superfici luglio'!I73+'C7 superfici agosto'!I73</f>
        <v>790</v>
      </c>
      <c r="J74" s="97">
        <f>'C6 superfici set-giu'!J73*10+'C7 superfici luglio'!J73+'C7 superfici agosto'!J73</f>
        <v>132900</v>
      </c>
      <c r="K74" s="98">
        <f t="shared" si="1"/>
        <v>151033.2</v>
      </c>
      <c r="L74" s="133"/>
    </row>
    <row r="75" spans="1:12" ht="12.75">
      <c r="A75" s="117"/>
      <c r="B75" s="60" t="s">
        <v>147</v>
      </c>
      <c r="C75" s="97">
        <f>'C6 superfici set-giu'!C74*10+'C7 superfici luglio'!C74+'C7 superfici agosto'!C74</f>
        <v>4803.4</v>
      </c>
      <c r="D75" s="97">
        <f>'C6 superfici set-giu'!D74*10+'C7 superfici luglio'!D74+'C7 superfici agosto'!D74</f>
        <v>0</v>
      </c>
      <c r="E75" s="97">
        <f>'C6 superfici set-giu'!E74*10+'C7 superfici luglio'!E74+'C7 superfici agosto'!E74</f>
        <v>0</v>
      </c>
      <c r="F75" s="97">
        <f>'C6 superfici set-giu'!F74*10+'C7 superfici luglio'!F74+'C7 superfici agosto'!F74</f>
        <v>0</v>
      </c>
      <c r="G75" s="97">
        <f>'C6 superfici set-giu'!G74*10+'C7 superfici luglio'!G74+'C7 superfici agosto'!G74</f>
        <v>672</v>
      </c>
      <c r="H75" s="97">
        <f>'C6 superfici set-giu'!H74*10+'C7 superfici luglio'!H74+'C7 superfici agosto'!H74</f>
        <v>384</v>
      </c>
      <c r="I75" s="97">
        <f>'C6 superfici set-giu'!I74*10+'C7 superfici luglio'!I74+'C7 superfici agosto'!I74</f>
        <v>156</v>
      </c>
      <c r="J75" s="97">
        <f>'C6 superfici set-giu'!J74*10+'C7 superfici luglio'!J74+'C7 superfici agosto'!J74</f>
        <v>9477</v>
      </c>
      <c r="K75" s="98">
        <f t="shared" si="1"/>
        <v>15492.4</v>
      </c>
      <c r="L75" s="133"/>
    </row>
    <row r="76" spans="1:12" ht="12.75">
      <c r="A76" s="117" t="s">
        <v>25</v>
      </c>
      <c r="B76" s="60"/>
      <c r="C76" s="97"/>
      <c r="D76" s="97"/>
      <c r="E76" s="97"/>
      <c r="F76" s="97"/>
      <c r="G76" s="97"/>
      <c r="H76" s="97"/>
      <c r="I76" s="97"/>
      <c r="J76" s="97"/>
      <c r="K76" s="98">
        <f t="shared" si="1"/>
        <v>0</v>
      </c>
      <c r="L76" s="133"/>
    </row>
    <row r="77" spans="1:12" ht="12.75">
      <c r="A77" s="117"/>
      <c r="B77" s="60" t="s">
        <v>50</v>
      </c>
      <c r="C77" s="97">
        <f>'C6 superfici set-giu'!C76*10+'C7 superfici luglio'!C76+'C7 superfici agosto'!C76</f>
        <v>45310.4</v>
      </c>
      <c r="D77" s="97">
        <f>'C6 superfici set-giu'!D76*10+'C7 superfici luglio'!D76+'C7 superfici agosto'!D76</f>
        <v>3335.5</v>
      </c>
      <c r="E77" s="97">
        <f>'C6 superfici set-giu'!E76*10+'C7 superfici luglio'!E76+'C7 superfici agosto'!E76</f>
        <v>4564.4</v>
      </c>
      <c r="F77" s="97">
        <f>'C6 superfici set-giu'!F76*10+'C7 superfici luglio'!F76+'C7 superfici agosto'!F76</f>
        <v>10380</v>
      </c>
      <c r="G77" s="97">
        <f>'C6 superfici set-giu'!G76*10+'C7 superfici luglio'!G76+'C7 superfici agosto'!G76</f>
        <v>0</v>
      </c>
      <c r="H77" s="97">
        <f>'C6 superfici set-giu'!H76*10+'C7 superfici luglio'!H76+'C7 superfici agosto'!H76</f>
        <v>3268.5</v>
      </c>
      <c r="I77" s="97">
        <f>'C6 superfici set-giu'!I76*10+'C7 superfici luglio'!I76+'C7 superfici agosto'!I76</f>
        <v>10041</v>
      </c>
      <c r="J77" s="97">
        <f>'C6 superfici set-giu'!J76*10+'C7 superfici luglio'!J76+'C7 superfici agosto'!J76</f>
        <v>43000</v>
      </c>
      <c r="K77" s="98">
        <f t="shared" si="1"/>
        <v>119899.8</v>
      </c>
      <c r="L77" s="133"/>
    </row>
    <row r="78" spans="1:12" ht="12.75">
      <c r="A78" s="117"/>
      <c r="B78" s="60" t="s">
        <v>26</v>
      </c>
      <c r="C78" s="97">
        <f>'C6 superfici set-giu'!C77*10+'C7 superfici luglio'!C77+'C7 superfici agosto'!C77</f>
        <v>13670</v>
      </c>
      <c r="D78" s="97">
        <f>'C6 superfici set-giu'!D77*10+'C7 superfici luglio'!D77+'C7 superfici agosto'!D77</f>
        <v>0</v>
      </c>
      <c r="E78" s="97">
        <f>'C6 superfici set-giu'!E77*10+'C7 superfici luglio'!E77+'C7 superfici agosto'!E77</f>
        <v>0</v>
      </c>
      <c r="F78" s="97">
        <f>'C6 superfici set-giu'!F77*10+'C7 superfici luglio'!F77+'C7 superfici agosto'!F77</f>
        <v>0</v>
      </c>
      <c r="G78" s="97">
        <f>'C6 superfici set-giu'!G77*10+'C7 superfici luglio'!G77+'C7 superfici agosto'!G77</f>
        <v>0</v>
      </c>
      <c r="H78" s="97">
        <f>'C6 superfici set-giu'!H77*10+'C7 superfici luglio'!H77+'C7 superfici agosto'!H77</f>
        <v>330</v>
      </c>
      <c r="I78" s="97">
        <f>'C6 superfici set-giu'!I77*10+'C7 superfici luglio'!I77+'C7 superfici agosto'!I77</f>
        <v>0</v>
      </c>
      <c r="J78" s="97">
        <f>'C6 superfici set-giu'!J77*10+'C7 superfici luglio'!J77+'C7 superfici agosto'!J77</f>
        <v>2650</v>
      </c>
      <c r="K78" s="98">
        <f t="shared" si="1"/>
        <v>16650</v>
      </c>
      <c r="L78" s="133"/>
    </row>
    <row r="79" spans="1:12" ht="12.75">
      <c r="A79" s="117" t="s">
        <v>27</v>
      </c>
      <c r="B79" s="60"/>
      <c r="C79" s="97"/>
      <c r="D79" s="97"/>
      <c r="E79" s="97"/>
      <c r="F79" s="97"/>
      <c r="G79" s="97"/>
      <c r="H79" s="97"/>
      <c r="I79" s="97"/>
      <c r="J79" s="97"/>
      <c r="K79" s="98">
        <f t="shared" si="1"/>
        <v>0</v>
      </c>
      <c r="L79" s="133"/>
    </row>
    <row r="80" spans="1:12" ht="12.75">
      <c r="A80" s="117"/>
      <c r="B80" s="60" t="s">
        <v>50</v>
      </c>
      <c r="C80" s="97">
        <f>'C6 superfici set-giu'!C79*10+'C7 superfici luglio'!C79+'C7 superfici agosto'!C79</f>
        <v>51736.5</v>
      </c>
      <c r="D80" s="97">
        <f>'C6 superfici set-giu'!D79*10+'C7 superfici luglio'!D79+'C7 superfici agosto'!D79</f>
        <v>6622</v>
      </c>
      <c r="E80" s="97">
        <f>'C6 superfici set-giu'!E79*10+'C7 superfici luglio'!E79+'C7 superfici agosto'!E79</f>
        <v>3696</v>
      </c>
      <c r="F80" s="97">
        <f>'C6 superfici set-giu'!F79*10+'C7 superfici luglio'!F79+'C7 superfici agosto'!F79</f>
        <v>10516</v>
      </c>
      <c r="G80" s="97">
        <f>'C6 superfici set-giu'!G79*10+'C7 superfici luglio'!G79+'C7 superfici agosto'!G79</f>
        <v>0</v>
      </c>
      <c r="H80" s="97">
        <f>'C6 superfici set-giu'!H79*10+'C7 superfici luglio'!H79+'C7 superfici agosto'!H79</f>
        <v>5638.5</v>
      </c>
      <c r="I80" s="97">
        <f>'C6 superfici set-giu'!I79*10+'C7 superfici luglio'!I79+'C7 superfici agosto'!I79</f>
        <v>3300</v>
      </c>
      <c r="J80" s="97">
        <f>'C6 superfici set-giu'!J79*10+'C7 superfici luglio'!J79+'C7 superfici agosto'!J79</f>
        <v>23200</v>
      </c>
      <c r="K80" s="98">
        <f t="shared" si="1"/>
        <v>104709</v>
      </c>
      <c r="L80" s="133"/>
    </row>
    <row r="81" spans="1:12" ht="12.75">
      <c r="A81" s="117"/>
      <c r="B81" s="60" t="s">
        <v>28</v>
      </c>
      <c r="C81" s="97">
        <f>'C6 superfici set-giu'!C80*10+'C7 superfici luglio'!C80+'C7 superfici agosto'!C80</f>
        <v>9920</v>
      </c>
      <c r="D81" s="97">
        <f>'C6 superfici set-giu'!D80*10+'C7 superfici luglio'!D80+'C7 superfici agosto'!D80</f>
        <v>160</v>
      </c>
      <c r="E81" s="97">
        <f>'C6 superfici set-giu'!E80*10+'C7 superfici luglio'!E80+'C7 superfici agosto'!E80</f>
        <v>590</v>
      </c>
      <c r="F81" s="97">
        <f>'C6 superfici set-giu'!F80*10+'C7 superfici luglio'!F80+'C7 superfici agosto'!F80</f>
        <v>0</v>
      </c>
      <c r="G81" s="97">
        <f>'C6 superfici set-giu'!G80*10+'C7 superfici luglio'!G80+'C7 superfici agosto'!G80</f>
        <v>0</v>
      </c>
      <c r="H81" s="97">
        <f>'C6 superfici set-giu'!H80*10+'C7 superfici luglio'!H80+'C7 superfici agosto'!H80</f>
        <v>710</v>
      </c>
      <c r="I81" s="97">
        <f>'C6 superfici set-giu'!I80*10+'C7 superfici luglio'!I80+'C7 superfici agosto'!I80</f>
        <v>970</v>
      </c>
      <c r="J81" s="97">
        <f>'C6 superfici set-giu'!J80*10+'C7 superfici luglio'!J80+'C7 superfici agosto'!J80</f>
        <v>4550</v>
      </c>
      <c r="K81" s="98">
        <f t="shared" si="1"/>
        <v>16900</v>
      </c>
      <c r="L81" s="133"/>
    </row>
    <row r="82" spans="1:12" ht="12.75">
      <c r="A82" s="117"/>
      <c r="B82" s="60" t="s">
        <v>29</v>
      </c>
      <c r="C82" s="97">
        <f>'C6 superfici set-giu'!C81*10+'C7 superfici luglio'!C81+'C7 superfici agosto'!C81</f>
        <v>5150</v>
      </c>
      <c r="D82" s="97">
        <f>'C6 superfici set-giu'!D81*10+'C7 superfici luglio'!D81+'C7 superfici agosto'!D81</f>
        <v>0</v>
      </c>
      <c r="E82" s="97">
        <f>'C6 superfici set-giu'!E81*10+'C7 superfici luglio'!E81+'C7 superfici agosto'!E81</f>
        <v>330</v>
      </c>
      <c r="F82" s="97">
        <f>'C6 superfici set-giu'!F81*10+'C7 superfici luglio'!F81+'C7 superfici agosto'!F81</f>
        <v>0</v>
      </c>
      <c r="G82" s="97">
        <f>'C6 superfici set-giu'!G81*10+'C7 superfici luglio'!G81+'C7 superfici agosto'!G81</f>
        <v>0</v>
      </c>
      <c r="H82" s="97">
        <f>'C6 superfici set-giu'!H81*10+'C7 superfici luglio'!H81+'C7 superfici agosto'!H81</f>
        <v>400</v>
      </c>
      <c r="I82" s="97">
        <f>'C6 superfici set-giu'!I81*10+'C7 superfici luglio'!I81+'C7 superfici agosto'!I81</f>
        <v>2310</v>
      </c>
      <c r="J82" s="97">
        <f>'C6 superfici set-giu'!J81*10+'C7 superfici luglio'!J81+'C7 superfici agosto'!J81</f>
        <v>23000</v>
      </c>
      <c r="K82" s="98">
        <f t="shared" si="1"/>
        <v>31190</v>
      </c>
      <c r="L82" s="133"/>
    </row>
    <row r="83" spans="1:12" ht="12.75">
      <c r="A83" s="117" t="s">
        <v>30</v>
      </c>
      <c r="B83" s="60"/>
      <c r="C83" s="97"/>
      <c r="D83" s="97"/>
      <c r="E83" s="97"/>
      <c r="F83" s="97"/>
      <c r="G83" s="97"/>
      <c r="H83" s="97"/>
      <c r="I83" s="97"/>
      <c r="J83" s="97"/>
      <c r="K83" s="98">
        <f t="shared" si="1"/>
        <v>0</v>
      </c>
      <c r="L83" s="133"/>
    </row>
    <row r="84" spans="1:12" ht="12.75">
      <c r="A84" s="117"/>
      <c r="B84" s="60" t="s">
        <v>50</v>
      </c>
      <c r="C84" s="97">
        <f>'C6 superfici set-giu'!C83*10+'C7 superfici luglio'!C83+'C7 superfici agosto'!C83</f>
        <v>46314.5</v>
      </c>
      <c r="D84" s="97">
        <f>'C6 superfici set-giu'!D83*10+'C7 superfici luglio'!D83+'C7 superfici agosto'!D83</f>
        <v>3131</v>
      </c>
      <c r="E84" s="97">
        <f>'C6 superfici set-giu'!E83*10+'C7 superfici luglio'!E83+'C7 superfici agosto'!E83</f>
        <v>3728.6</v>
      </c>
      <c r="F84" s="97">
        <f>'C6 superfici set-giu'!F83*10+'C7 superfici luglio'!F83+'C7 superfici agosto'!F83</f>
        <v>7118</v>
      </c>
      <c r="G84" s="97">
        <f>'C6 superfici set-giu'!G83*10+'C7 superfici luglio'!G83+'C7 superfici agosto'!G83</f>
        <v>0</v>
      </c>
      <c r="H84" s="97">
        <f>'C6 superfici set-giu'!H83*10+'C7 superfici luglio'!H83+'C7 superfici agosto'!H83</f>
        <v>5123.3</v>
      </c>
      <c r="I84" s="97">
        <f>'C6 superfici set-giu'!I83*10+'C7 superfici luglio'!I83+'C7 superfici agosto'!I83</f>
        <v>24122.2</v>
      </c>
      <c r="J84" s="97">
        <f>'C6 superfici set-giu'!J83*10+'C7 superfici luglio'!J83+'C7 superfici agosto'!J83</f>
        <v>76039.7</v>
      </c>
      <c r="K84" s="98">
        <f t="shared" si="1"/>
        <v>165577.3</v>
      </c>
      <c r="L84" s="133"/>
    </row>
    <row r="85" spans="1:12" ht="12.75">
      <c r="A85" s="117" t="s">
        <v>31</v>
      </c>
      <c r="B85" s="60"/>
      <c r="C85" s="97"/>
      <c r="D85" s="97"/>
      <c r="E85" s="97"/>
      <c r="F85" s="97"/>
      <c r="G85" s="97"/>
      <c r="H85" s="97"/>
      <c r="I85" s="97"/>
      <c r="J85" s="97"/>
      <c r="K85" s="98">
        <f t="shared" si="1"/>
        <v>0</v>
      </c>
      <c r="L85" s="133"/>
    </row>
    <row r="86" spans="1:12" ht="12.75">
      <c r="A86" s="117"/>
      <c r="B86" s="60" t="s">
        <v>50</v>
      </c>
      <c r="C86" s="97">
        <f>'C6 superfici set-giu'!C85*10+'C7 superfici luglio'!C85+'C7 superfici agosto'!C85</f>
        <v>15674</v>
      </c>
      <c r="D86" s="97">
        <f>'C6 superfici set-giu'!D85*10+'C7 superfici luglio'!D85+'C7 superfici agosto'!D85</f>
        <v>1050</v>
      </c>
      <c r="E86" s="97">
        <f>'C6 superfici set-giu'!E85*10+'C7 superfici luglio'!E85+'C7 superfici agosto'!E85</f>
        <v>1740</v>
      </c>
      <c r="F86" s="97">
        <f>'C6 superfici set-giu'!F85*10+'C7 superfici luglio'!F85+'C7 superfici agosto'!F85</f>
        <v>3047</v>
      </c>
      <c r="G86" s="97">
        <f>'C6 superfici set-giu'!G85*10+'C7 superfici luglio'!G85+'C7 superfici agosto'!G85</f>
        <v>0</v>
      </c>
      <c r="H86" s="97">
        <f>'C6 superfici set-giu'!H85*10+'C7 superfici luglio'!H85+'C7 superfici agosto'!H85</f>
        <v>1284</v>
      </c>
      <c r="I86" s="97">
        <f>'C6 superfici set-giu'!I85*10+'C7 superfici luglio'!I85+'C7 superfici agosto'!I85</f>
        <v>740</v>
      </c>
      <c r="J86" s="97">
        <f>'C6 superfici set-giu'!J85*10+'C7 superfici luglio'!J85+'C7 superfici agosto'!J85</f>
        <v>1800</v>
      </c>
      <c r="K86" s="98">
        <f t="shared" si="1"/>
        <v>25335</v>
      </c>
      <c r="L86" s="133"/>
    </row>
    <row r="87" spans="1:12" ht="12.75">
      <c r="A87" s="117" t="s">
        <v>32</v>
      </c>
      <c r="B87" s="60"/>
      <c r="C87" s="97"/>
      <c r="D87" s="97"/>
      <c r="E87" s="97"/>
      <c r="F87" s="97"/>
      <c r="G87" s="97"/>
      <c r="H87" s="97"/>
      <c r="I87" s="97"/>
      <c r="J87" s="97"/>
      <c r="K87" s="98">
        <f t="shared" si="1"/>
        <v>0</v>
      </c>
      <c r="L87" s="133"/>
    </row>
    <row r="88" spans="1:12" ht="12.75">
      <c r="A88" s="117"/>
      <c r="B88" s="60" t="s">
        <v>50</v>
      </c>
      <c r="C88" s="97">
        <f>'C6 superfici set-giu'!C87*10+'C7 superfici luglio'!C87+'C7 superfici agosto'!C87</f>
        <v>17463.2</v>
      </c>
      <c r="D88" s="97">
        <f>'C6 superfici set-giu'!D87*10+'C7 superfici luglio'!D87+'C7 superfici agosto'!D87</f>
        <v>2589.8</v>
      </c>
      <c r="E88" s="97">
        <f>'C6 superfici set-giu'!E87*10+'C7 superfici luglio'!E87+'C7 superfici agosto'!E87</f>
        <v>1312.8</v>
      </c>
      <c r="F88" s="97">
        <f>'C6 superfici set-giu'!F87*10+'C7 superfici luglio'!F87+'C7 superfici agosto'!F87</f>
        <v>1609</v>
      </c>
      <c r="G88" s="97">
        <f>'C6 superfici set-giu'!G87*10+'C7 superfici luglio'!G87+'C7 superfici agosto'!G87</f>
        <v>0</v>
      </c>
      <c r="H88" s="97">
        <f>'C6 superfici set-giu'!H87*10+'C7 superfici luglio'!H87+'C7 superfici agosto'!H87</f>
        <v>2096.2</v>
      </c>
      <c r="I88" s="97">
        <f>'C6 superfici set-giu'!I87*10+'C7 superfici luglio'!I87+'C7 superfici agosto'!I87</f>
        <v>2004.2</v>
      </c>
      <c r="J88" s="97">
        <f>'C6 superfici set-giu'!J87*10+'C7 superfici luglio'!J87+'C7 superfici agosto'!J87</f>
        <v>4130</v>
      </c>
      <c r="K88" s="98">
        <f t="shared" si="1"/>
        <v>31205.2</v>
      </c>
      <c r="L88" s="133"/>
    </row>
    <row r="89" spans="1:12" ht="12.75">
      <c r="A89" s="117" t="s">
        <v>33</v>
      </c>
      <c r="B89" s="60"/>
      <c r="C89" s="97"/>
      <c r="D89" s="97"/>
      <c r="E89" s="97"/>
      <c r="F89" s="97"/>
      <c r="G89" s="97"/>
      <c r="H89" s="97"/>
      <c r="I89" s="97"/>
      <c r="J89" s="97"/>
      <c r="K89" s="98">
        <f t="shared" si="1"/>
        <v>0</v>
      </c>
      <c r="L89" s="133"/>
    </row>
    <row r="90" spans="1:12" ht="12.75">
      <c r="A90" s="117"/>
      <c r="B90" s="60" t="s">
        <v>50</v>
      </c>
      <c r="C90" s="97">
        <f>'C6 superfici set-giu'!C89*10+'C7 superfici luglio'!C89+'C7 superfici agosto'!C89</f>
        <v>11047.6</v>
      </c>
      <c r="D90" s="97">
        <f>'C6 superfici set-giu'!D89*10+'C7 superfici luglio'!D89+'C7 superfici agosto'!D89</f>
        <v>466.2</v>
      </c>
      <c r="E90" s="97">
        <f>'C6 superfici set-giu'!E89*10+'C7 superfici luglio'!E89+'C7 superfici agosto'!E89</f>
        <v>892.56</v>
      </c>
      <c r="F90" s="97">
        <f>'C6 superfici set-giu'!F89*10+'C7 superfici luglio'!F89+'C7 superfici agosto'!F89</f>
        <v>3000</v>
      </c>
      <c r="G90" s="97">
        <f>'C6 superfici set-giu'!G89*10+'C7 superfici luglio'!G89+'C7 superfici agosto'!G89</f>
        <v>0</v>
      </c>
      <c r="H90" s="97">
        <f>'C6 superfici set-giu'!H89*10+'C7 superfici luglio'!H89+'C7 superfici agosto'!H89</f>
        <v>834.6</v>
      </c>
      <c r="I90" s="97">
        <f>'C6 superfici set-giu'!I89*10+'C7 superfici luglio'!I89+'C7 superfici agosto'!I89</f>
        <v>0</v>
      </c>
      <c r="J90" s="97">
        <f>'C6 superfici set-giu'!J89*10+'C7 superfici luglio'!J89+'C7 superfici agosto'!J89</f>
        <v>6000</v>
      </c>
      <c r="K90" s="98">
        <f t="shared" si="1"/>
        <v>22240.96</v>
      </c>
      <c r="L90" s="133"/>
    </row>
    <row r="91" spans="1:12" ht="12.75">
      <c r="A91" s="117" t="s">
        <v>34</v>
      </c>
      <c r="B91" s="60"/>
      <c r="C91" s="97"/>
      <c r="D91" s="97"/>
      <c r="E91" s="97"/>
      <c r="F91" s="97"/>
      <c r="G91" s="97"/>
      <c r="H91" s="97"/>
      <c r="I91" s="97"/>
      <c r="J91" s="97"/>
      <c r="K91" s="98">
        <f t="shared" si="1"/>
        <v>0</v>
      </c>
      <c r="L91" s="133"/>
    </row>
    <row r="92" spans="1:12" ht="12.75">
      <c r="A92" s="117"/>
      <c r="B92" s="60" t="s">
        <v>50</v>
      </c>
      <c r="C92" s="97">
        <f>'C6 superfici set-giu'!C91*10+'C7 superfici luglio'!C91+'C7 superfici agosto'!C91</f>
        <v>11196.2</v>
      </c>
      <c r="D92" s="97">
        <f>'C6 superfici set-giu'!D91*10+'C7 superfici luglio'!D91+'C7 superfici agosto'!D91</f>
        <v>342</v>
      </c>
      <c r="E92" s="97">
        <f>'C6 superfici set-giu'!E91*10+'C7 superfici luglio'!E91+'C7 superfici agosto'!E91</f>
        <v>1574</v>
      </c>
      <c r="F92" s="97">
        <f>'C6 superfici set-giu'!F91*10+'C7 superfici luglio'!F91+'C7 superfici agosto'!F91</f>
        <v>0</v>
      </c>
      <c r="G92" s="97">
        <f>'C6 superfici set-giu'!G91*10+'C7 superfici luglio'!G91+'C7 superfici agosto'!G91</f>
        <v>0</v>
      </c>
      <c r="H92" s="97">
        <f>'C6 superfici set-giu'!H91*10+'C7 superfici luglio'!H91+'C7 superfici agosto'!H91</f>
        <v>1028.8</v>
      </c>
      <c r="I92" s="97">
        <f>'C6 superfici set-giu'!I91*10+'C7 superfici luglio'!I91+'C7 superfici agosto'!I91</f>
        <v>595.2</v>
      </c>
      <c r="J92" s="97">
        <f>'C6 superfici set-giu'!J91*10+'C7 superfici luglio'!J91+'C7 superfici agosto'!J91</f>
        <v>7460</v>
      </c>
      <c r="K92" s="98">
        <f t="shared" si="1"/>
        <v>22196.2</v>
      </c>
      <c r="L92" s="133"/>
    </row>
    <row r="93" spans="1:12" ht="12.75">
      <c r="A93" s="144"/>
      <c r="B93" s="62" t="s">
        <v>148</v>
      </c>
      <c r="C93" s="99">
        <f>'C6 superfici set-giu'!C92*10+'C7 superfici luglio'!C92+'C7 superfici agosto'!C92</f>
        <v>8314</v>
      </c>
      <c r="D93" s="99">
        <f>'C6 superfici set-giu'!D92*10+'C7 superfici luglio'!D92+'C7 superfici agosto'!D92</f>
        <v>0</v>
      </c>
      <c r="E93" s="99">
        <f>'C6 superfici set-giu'!E92*10+'C7 superfici luglio'!E92+'C7 superfici agosto'!E92</f>
        <v>431</v>
      </c>
      <c r="F93" s="99">
        <f>'C6 superfici set-giu'!F92*10+'C7 superfici luglio'!F92+'C7 superfici agosto'!F92</f>
        <v>0</v>
      </c>
      <c r="G93" s="99">
        <f>'C6 superfici set-giu'!G92*10+'C7 superfici luglio'!G92+'C7 superfici agosto'!G92</f>
        <v>0</v>
      </c>
      <c r="H93" s="99">
        <f>'C6 superfici set-giu'!H92*10+'C7 superfici luglio'!H92+'C7 superfici agosto'!H92</f>
        <v>980</v>
      </c>
      <c r="I93" s="99">
        <f>'C6 superfici set-giu'!I92*10+'C7 superfici luglio'!I92+'C7 superfici agosto'!I92</f>
        <v>330</v>
      </c>
      <c r="J93" s="99">
        <f>'C6 superfici set-giu'!J92*10+'C7 superfici luglio'!J92+'C7 superfici agosto'!J92</f>
        <v>0</v>
      </c>
      <c r="K93" s="100">
        <f t="shared" si="1"/>
        <v>10055</v>
      </c>
      <c r="L93" s="134"/>
    </row>
    <row r="94" spans="1:12" ht="12.75">
      <c r="A94" s="145"/>
      <c r="B94" s="146"/>
      <c r="C94" s="147"/>
      <c r="D94" s="143"/>
      <c r="E94" s="101"/>
      <c r="F94" s="101"/>
      <c r="G94" s="101"/>
      <c r="H94" s="101"/>
      <c r="I94" s="101"/>
      <c r="J94" s="101"/>
      <c r="K94" s="102" t="s">
        <v>89</v>
      </c>
      <c r="L94" s="103">
        <f>SUM(L8:L93)</f>
        <v>0</v>
      </c>
    </row>
    <row r="101" spans="1:12" ht="13.5" thickBot="1">
      <c r="A101" s="173"/>
      <c r="B101" s="174"/>
      <c r="C101" s="10"/>
      <c r="D101" s="10"/>
      <c r="E101" s="10"/>
      <c r="F101" s="10"/>
      <c r="G101" s="10"/>
      <c r="H101" s="10"/>
      <c r="K101" s="173"/>
      <c r="L101" s="174"/>
    </row>
    <row r="102" spans="1:12" ht="15">
      <c r="A102" s="175" t="s">
        <v>92</v>
      </c>
      <c r="B102" s="176"/>
      <c r="C102" s="10"/>
      <c r="D102" s="10"/>
      <c r="E102" s="10"/>
      <c r="F102" s="10"/>
      <c r="G102" s="10"/>
      <c r="H102" s="10"/>
      <c r="K102" s="175" t="s">
        <v>94</v>
      </c>
      <c r="L102" s="176"/>
    </row>
  </sheetData>
  <sheetProtection password="DC81" sheet="1" objects="1" scenarios="1" selectLockedCells="1"/>
  <mergeCells count="8">
    <mergeCell ref="A101:B101"/>
    <mergeCell ref="K101:L101"/>
    <mergeCell ref="A102:B102"/>
    <mergeCell ref="K102:L102"/>
    <mergeCell ref="A1:K1"/>
    <mergeCell ref="A2:K2"/>
    <mergeCell ref="A3:K3"/>
    <mergeCell ref="L1:L4"/>
  </mergeCells>
  <printOptions/>
  <pageMargins left="0.3937007874015748" right="0.3937007874015748" top="0.3937007874015748" bottom="0.7874015748031497" header="0.1968503937007874" footer="0.1968503937007874"/>
  <pageSetup fitToHeight="1" fitToWidth="1" horizontalDpi="600" verticalDpi="600" orientation="portrait" paperSize="9" scale="45" r:id="rId1"/>
  <headerFooter alignWithMargins="0">
    <oddHeader>&amp;C&amp;"Arial,Grassetto Corsivo"&amp;20C4-Offerta ore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4"/>
  </sheetPr>
  <dimension ref="A1:H36"/>
  <sheetViews>
    <sheetView showGridLines="0" workbookViewId="0" topLeftCell="A1">
      <selection activeCell="A1" sqref="A1:H1"/>
    </sheetView>
  </sheetViews>
  <sheetFormatPr defaultColWidth="9.140625" defaultRowHeight="12.75"/>
  <cols>
    <col min="1" max="1" width="5.00390625" style="18" customWidth="1"/>
    <col min="2" max="2" width="46.7109375" style="3" customWidth="1"/>
    <col min="3" max="5" width="14.7109375" style="3" customWidth="1"/>
    <col min="6" max="6" width="14.8515625" style="3" customWidth="1"/>
    <col min="7" max="7" width="15.7109375" style="3" customWidth="1"/>
    <col min="8" max="8" width="12.57421875" style="3" customWidth="1"/>
    <col min="9" max="16384" width="9.140625" style="3" customWidth="1"/>
  </cols>
  <sheetData>
    <row r="1" spans="1:8" ht="34.5" customHeight="1" thickBot="1">
      <c r="A1" s="199" t="s">
        <v>44</v>
      </c>
      <c r="B1" s="200"/>
      <c r="C1" s="200"/>
      <c r="D1" s="200"/>
      <c r="E1" s="200"/>
      <c r="F1" s="200"/>
      <c r="G1" s="200"/>
      <c r="H1" s="201"/>
    </row>
    <row r="2" spans="1:8" ht="38.25" customHeight="1">
      <c r="A2" s="202"/>
      <c r="B2" s="203"/>
      <c r="C2" s="203"/>
      <c r="D2" s="203"/>
      <c r="E2" s="203"/>
      <c r="F2" s="203"/>
      <c r="G2" s="203"/>
      <c r="H2" s="203"/>
    </row>
    <row r="3" spans="1:8" ht="38.25" customHeight="1">
      <c r="A3" s="118" t="s">
        <v>79</v>
      </c>
      <c r="B3" s="204" t="s">
        <v>78</v>
      </c>
      <c r="C3" s="204"/>
      <c r="D3" s="204"/>
      <c r="E3" s="204"/>
      <c r="F3" s="205"/>
      <c r="G3" s="119" t="s">
        <v>70</v>
      </c>
      <c r="H3" s="120" t="s">
        <v>87</v>
      </c>
    </row>
    <row r="4" spans="1:8" ht="18" customHeight="1">
      <c r="A4" s="121">
        <v>1</v>
      </c>
      <c r="B4" s="191" t="s">
        <v>72</v>
      </c>
      <c r="C4" s="192"/>
      <c r="D4" s="192"/>
      <c r="E4" s="192"/>
      <c r="F4" s="192"/>
      <c r="G4" s="29"/>
      <c r="H4" s="122"/>
    </row>
    <row r="5" spans="1:8" s="4" customFormat="1" ht="38.25">
      <c r="A5" s="123"/>
      <c r="B5" s="22" t="s">
        <v>42</v>
      </c>
      <c r="C5" s="24" t="s">
        <v>43</v>
      </c>
      <c r="D5" s="22" t="s">
        <v>71</v>
      </c>
      <c r="E5" s="22" t="s">
        <v>69</v>
      </c>
      <c r="F5" s="22" t="s">
        <v>80</v>
      </c>
      <c r="G5" s="24"/>
      <c r="H5" s="124"/>
    </row>
    <row r="6" spans="1:8" ht="12.75">
      <c r="A6" s="121"/>
      <c r="B6" s="92"/>
      <c r="C6" s="93"/>
      <c r="D6" s="93"/>
      <c r="E6" s="94"/>
      <c r="F6" s="87">
        <f aca="true" t="shared" si="0" ref="F6:F14">D6*E6</f>
        <v>0</v>
      </c>
      <c r="G6" s="88"/>
      <c r="H6" s="122"/>
    </row>
    <row r="7" spans="1:8" ht="12.75">
      <c r="A7" s="121"/>
      <c r="B7" s="92"/>
      <c r="C7" s="93"/>
      <c r="D7" s="93"/>
      <c r="E7" s="94"/>
      <c r="F7" s="87">
        <f t="shared" si="0"/>
        <v>0</v>
      </c>
      <c r="G7" s="88"/>
      <c r="H7" s="122"/>
    </row>
    <row r="8" spans="1:8" ht="12.75">
      <c r="A8" s="121"/>
      <c r="B8" s="92"/>
      <c r="C8" s="93"/>
      <c r="D8" s="93"/>
      <c r="E8" s="94"/>
      <c r="F8" s="87">
        <f t="shared" si="0"/>
        <v>0</v>
      </c>
      <c r="G8" s="88"/>
      <c r="H8" s="122"/>
    </row>
    <row r="9" spans="1:8" ht="12.75">
      <c r="A9" s="121"/>
      <c r="B9" s="92"/>
      <c r="C9" s="93"/>
      <c r="D9" s="93"/>
      <c r="E9" s="94"/>
      <c r="F9" s="87">
        <f t="shared" si="0"/>
        <v>0</v>
      </c>
      <c r="G9" s="88"/>
      <c r="H9" s="122"/>
    </row>
    <row r="10" spans="1:8" ht="12.75">
      <c r="A10" s="121"/>
      <c r="B10" s="92"/>
      <c r="C10" s="93"/>
      <c r="D10" s="93"/>
      <c r="E10" s="94"/>
      <c r="F10" s="87">
        <f t="shared" si="0"/>
        <v>0</v>
      </c>
      <c r="G10" s="88"/>
      <c r="H10" s="122"/>
    </row>
    <row r="11" spans="1:8" ht="12.75">
      <c r="A11" s="121"/>
      <c r="B11" s="92"/>
      <c r="C11" s="93"/>
      <c r="D11" s="93"/>
      <c r="E11" s="94"/>
      <c r="F11" s="87">
        <f t="shared" si="0"/>
        <v>0</v>
      </c>
      <c r="G11" s="88"/>
      <c r="H11" s="122"/>
    </row>
    <row r="12" spans="1:8" ht="12.75">
      <c r="A12" s="121"/>
      <c r="B12" s="92"/>
      <c r="C12" s="93"/>
      <c r="D12" s="93"/>
      <c r="E12" s="94"/>
      <c r="F12" s="87">
        <f t="shared" si="0"/>
        <v>0</v>
      </c>
      <c r="G12" s="88"/>
      <c r="H12" s="122"/>
    </row>
    <row r="13" spans="1:8" ht="12.75">
      <c r="A13" s="121"/>
      <c r="B13" s="92"/>
      <c r="C13" s="93"/>
      <c r="D13" s="93"/>
      <c r="E13" s="94"/>
      <c r="F13" s="87">
        <f t="shared" si="0"/>
        <v>0</v>
      </c>
      <c r="G13" s="88"/>
      <c r="H13" s="122"/>
    </row>
    <row r="14" spans="1:8" ht="12.75">
      <c r="A14" s="121"/>
      <c r="B14" s="92"/>
      <c r="C14" s="93"/>
      <c r="D14" s="93"/>
      <c r="E14" s="94"/>
      <c r="F14" s="87">
        <f t="shared" si="0"/>
        <v>0</v>
      </c>
      <c r="G14" s="88"/>
      <c r="H14" s="122"/>
    </row>
    <row r="15" spans="1:8" ht="12.75">
      <c r="A15" s="121"/>
      <c r="B15" s="88"/>
      <c r="C15" s="26" t="s">
        <v>59</v>
      </c>
      <c r="D15" s="21">
        <f>SUM(D6:D14)</f>
        <v>0</v>
      </c>
      <c r="E15" s="30"/>
      <c r="F15" s="19"/>
      <c r="G15" s="87">
        <f>SUM(F6:F14)</f>
        <v>0</v>
      </c>
      <c r="H15" s="125" t="e">
        <f>G15/$G$23</f>
        <v>#DIV/0!</v>
      </c>
    </row>
    <row r="16" spans="1:8" ht="12.75">
      <c r="A16" s="126"/>
      <c r="B16" s="28"/>
      <c r="C16" s="27" t="s">
        <v>88</v>
      </c>
      <c r="D16" s="127">
        <f>'C4 offerta ore'!L94</f>
        <v>0</v>
      </c>
      <c r="E16" s="30"/>
      <c r="F16" s="19"/>
      <c r="G16" s="87"/>
      <c r="H16" s="125"/>
    </row>
    <row r="17" spans="1:8" ht="12.75">
      <c r="A17" s="121"/>
      <c r="B17" s="88"/>
      <c r="C17" s="27" t="s">
        <v>86</v>
      </c>
      <c r="D17" s="127">
        <f>D15-D16</f>
        <v>0</v>
      </c>
      <c r="E17" s="31"/>
      <c r="F17" s="27"/>
      <c r="G17" s="89"/>
      <c r="H17" s="125"/>
    </row>
    <row r="18" spans="1:8" ht="18" customHeight="1">
      <c r="A18" s="121">
        <v>2</v>
      </c>
      <c r="B18" s="191" t="s">
        <v>73</v>
      </c>
      <c r="C18" s="192"/>
      <c r="D18" s="192"/>
      <c r="E18" s="192"/>
      <c r="F18" s="192"/>
      <c r="G18" s="95"/>
      <c r="H18" s="125" t="e">
        <f>G18/$G$23</f>
        <v>#DIV/0!</v>
      </c>
    </row>
    <row r="19" spans="1:8" ht="18" customHeight="1">
      <c r="A19" s="121">
        <v>3</v>
      </c>
      <c r="B19" s="191" t="s">
        <v>74</v>
      </c>
      <c r="C19" s="192"/>
      <c r="D19" s="192"/>
      <c r="E19" s="192"/>
      <c r="F19" s="192"/>
      <c r="G19" s="95"/>
      <c r="H19" s="125" t="e">
        <f>G19/$G$23</f>
        <v>#DIV/0!</v>
      </c>
    </row>
    <row r="20" spans="1:8" ht="18" customHeight="1">
      <c r="A20" s="121">
        <v>4</v>
      </c>
      <c r="B20" s="191" t="s">
        <v>75</v>
      </c>
      <c r="C20" s="192"/>
      <c r="D20" s="192"/>
      <c r="E20" s="192"/>
      <c r="F20" s="192"/>
      <c r="G20" s="95"/>
      <c r="H20" s="125" t="e">
        <f>G20/$G$23</f>
        <v>#DIV/0!</v>
      </c>
    </row>
    <row r="21" spans="1:8" ht="18" customHeight="1">
      <c r="A21" s="121">
        <v>5</v>
      </c>
      <c r="B21" s="191" t="s">
        <v>76</v>
      </c>
      <c r="C21" s="192"/>
      <c r="D21" s="192"/>
      <c r="E21" s="192"/>
      <c r="F21" s="192"/>
      <c r="G21" s="95"/>
      <c r="H21" s="125" t="e">
        <f>G21/$G$23</f>
        <v>#DIV/0!</v>
      </c>
    </row>
    <row r="22" spans="1:8" ht="18" customHeight="1">
      <c r="A22" s="121">
        <v>6</v>
      </c>
      <c r="B22" s="191" t="s">
        <v>77</v>
      </c>
      <c r="C22" s="192"/>
      <c r="D22" s="192"/>
      <c r="E22" s="192"/>
      <c r="F22" s="192"/>
      <c r="G22" s="95"/>
      <c r="H22" s="125" t="e">
        <f>G22/$G$23</f>
        <v>#DIV/0!</v>
      </c>
    </row>
    <row r="23" spans="1:8" ht="18" customHeight="1">
      <c r="A23" s="121"/>
      <c r="B23" s="23"/>
      <c r="C23" s="25"/>
      <c r="D23" s="25"/>
      <c r="E23" s="25"/>
      <c r="F23" s="26" t="s">
        <v>85</v>
      </c>
      <c r="G23" s="90">
        <f>SUM(G15:G22)</f>
        <v>0</v>
      </c>
      <c r="H23" s="128"/>
    </row>
    <row r="24" spans="1:8" ht="18" customHeight="1">
      <c r="A24" s="193" t="s">
        <v>38</v>
      </c>
      <c r="B24" s="194"/>
      <c r="C24" s="194"/>
      <c r="D24" s="194"/>
      <c r="E24" s="194"/>
      <c r="F24" s="195"/>
      <c r="G24" s="91">
        <f>'C1 offerta prest. ordinarie'!K97</f>
        <v>2267247.36</v>
      </c>
      <c r="H24" s="129"/>
    </row>
    <row r="25" spans="1:8" ht="18" customHeight="1">
      <c r="A25" s="196" t="s">
        <v>45</v>
      </c>
      <c r="B25" s="197"/>
      <c r="C25" s="197"/>
      <c r="D25" s="197"/>
      <c r="E25" s="197"/>
      <c r="F25" s="198"/>
      <c r="G25" s="130">
        <f>G23-G24</f>
        <v>-2267247.36</v>
      </c>
      <c r="H25" s="131"/>
    </row>
    <row r="26" spans="2:7" ht="12.75">
      <c r="B26" s="17"/>
      <c r="C26" s="17"/>
      <c r="D26" s="17"/>
      <c r="E26" s="17"/>
      <c r="F26" s="17"/>
      <c r="G26" s="17"/>
    </row>
    <row r="27" spans="2:7" ht="12.75">
      <c r="B27" s="17"/>
      <c r="C27" s="17"/>
      <c r="D27" s="17"/>
      <c r="E27" s="17"/>
      <c r="F27" s="17"/>
      <c r="G27" s="17"/>
    </row>
    <row r="28" ht="12.75">
      <c r="D28" s="5"/>
    </row>
    <row r="29" ht="12.75">
      <c r="D29" s="5"/>
    </row>
    <row r="35" spans="1:8" ht="13.5" thickBot="1">
      <c r="A35" s="173"/>
      <c r="B35" s="174"/>
      <c r="G35" s="173"/>
      <c r="H35" s="174"/>
    </row>
    <row r="36" spans="1:8" ht="15">
      <c r="A36" s="175" t="s">
        <v>92</v>
      </c>
      <c r="B36" s="176"/>
      <c r="G36" s="175" t="s">
        <v>94</v>
      </c>
      <c r="H36" s="176"/>
    </row>
  </sheetData>
  <sheetProtection password="DC81" sheet="1" objects="1" scenarios="1" selectLockedCells="1"/>
  <mergeCells count="15">
    <mergeCell ref="A35:B35"/>
    <mergeCell ref="A36:B36"/>
    <mergeCell ref="G35:H35"/>
    <mergeCell ref="G36:H36"/>
    <mergeCell ref="B18:F18"/>
    <mergeCell ref="B19:F19"/>
    <mergeCell ref="B20:F20"/>
    <mergeCell ref="A1:H1"/>
    <mergeCell ref="A2:H2"/>
    <mergeCell ref="B4:F4"/>
    <mergeCell ref="B3:F3"/>
    <mergeCell ref="B21:F21"/>
    <mergeCell ref="B22:F22"/>
    <mergeCell ref="A24:F24"/>
    <mergeCell ref="A25:F25"/>
  </mergeCells>
  <printOptions horizontalCentered="1"/>
  <pageMargins left="0.3937007874015748" right="0.3937007874015748" top="0.984251968503937" bottom="0.7874015748031497" header="0.1968503937007874" footer="0.1968503937007874"/>
  <pageSetup horizontalDpi="600" verticalDpi="600" orientation="portrait" paperSize="9" scale="70" r:id="rId1"/>
  <headerFooter alignWithMargins="0">
    <oddHeader>&amp;C&amp;"Arial,Grassetto Corsivo"&amp;20C5-Analisi prezzo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2">
    <tabColor indexed="43"/>
    <pageSetUpPr fitToPage="1"/>
  </sheetPr>
  <dimension ref="A1:K94"/>
  <sheetViews>
    <sheetView showGridLines="0" defaultGridColor="0" zoomScale="75" zoomScaleNormal="75" colorId="22" workbookViewId="0" topLeftCell="A1">
      <selection activeCell="A1" sqref="A1:K1"/>
    </sheetView>
  </sheetViews>
  <sheetFormatPr defaultColWidth="9.140625" defaultRowHeight="12.75"/>
  <cols>
    <col min="1" max="1" width="21.8515625" style="10" customWidth="1"/>
    <col min="2" max="2" width="21.57421875" style="10" customWidth="1"/>
    <col min="3" max="3" width="18.7109375" style="10" customWidth="1"/>
    <col min="4" max="13" width="16.421875" style="10" customWidth="1"/>
    <col min="14" max="16384" width="9.140625" style="10" customWidth="1"/>
  </cols>
  <sheetData>
    <row r="1" spans="1:11" ht="42.75" customHeight="1">
      <c r="A1" s="206" t="s">
        <v>52</v>
      </c>
      <c r="B1" s="207"/>
      <c r="C1" s="207"/>
      <c r="D1" s="207"/>
      <c r="E1" s="207"/>
      <c r="F1" s="207"/>
      <c r="G1" s="207"/>
      <c r="H1" s="207"/>
      <c r="I1" s="207"/>
      <c r="J1" s="207"/>
      <c r="K1" s="208"/>
    </row>
    <row r="2" spans="1:11" ht="33.75" customHeight="1">
      <c r="A2" s="209" t="s">
        <v>0</v>
      </c>
      <c r="B2" s="210"/>
      <c r="C2" s="210"/>
      <c r="D2" s="210"/>
      <c r="E2" s="210"/>
      <c r="F2" s="210"/>
      <c r="G2" s="210"/>
      <c r="H2" s="210"/>
      <c r="I2" s="210"/>
      <c r="J2" s="210"/>
      <c r="K2" s="208"/>
    </row>
    <row r="3" spans="1:11" s="7" customFormat="1" ht="25.5">
      <c r="A3" s="135" t="s">
        <v>1</v>
      </c>
      <c r="B3" s="135" t="s">
        <v>49</v>
      </c>
      <c r="C3" s="136" t="s">
        <v>2</v>
      </c>
      <c r="D3" s="136" t="s">
        <v>3</v>
      </c>
      <c r="E3" s="136" t="s">
        <v>4</v>
      </c>
      <c r="F3" s="136" t="s">
        <v>5</v>
      </c>
      <c r="G3" s="136" t="s">
        <v>47</v>
      </c>
      <c r="H3" s="136" t="s">
        <v>46</v>
      </c>
      <c r="I3" s="136" t="s">
        <v>6</v>
      </c>
      <c r="J3" s="136" t="s">
        <v>7</v>
      </c>
      <c r="K3" s="136" t="s">
        <v>56</v>
      </c>
    </row>
    <row r="4" spans="1:11" s="7" customFormat="1" ht="12.75">
      <c r="A4" s="137"/>
      <c r="B4" s="138"/>
      <c r="C4" s="139"/>
      <c r="D4" s="139"/>
      <c r="E4" s="139"/>
      <c r="F4" s="139"/>
      <c r="G4" s="139"/>
      <c r="H4" s="139"/>
      <c r="I4" s="139"/>
      <c r="J4" s="139"/>
      <c r="K4" s="136"/>
    </row>
    <row r="5" spans="1:11" s="7" customFormat="1" ht="12.75">
      <c r="A5" s="137"/>
      <c r="B5" s="138"/>
      <c r="C5" s="96" t="s">
        <v>8</v>
      </c>
      <c r="D5" s="96" t="s">
        <v>8</v>
      </c>
      <c r="E5" s="96" t="s">
        <v>8</v>
      </c>
      <c r="F5" s="96" t="s">
        <v>8</v>
      </c>
      <c r="G5" s="96" t="s">
        <v>8</v>
      </c>
      <c r="H5" s="96" t="s">
        <v>8</v>
      </c>
      <c r="I5" s="96" t="s">
        <v>8</v>
      </c>
      <c r="J5" s="96" t="s">
        <v>8</v>
      </c>
      <c r="K5" s="139" t="s">
        <v>8</v>
      </c>
    </row>
    <row r="6" spans="1:11" s="11" customFormat="1" ht="12" customHeight="1">
      <c r="A6" s="137" t="s">
        <v>9</v>
      </c>
      <c r="B6" s="138"/>
      <c r="C6" s="98"/>
      <c r="D6" s="98"/>
      <c r="E6" s="98"/>
      <c r="F6" s="98"/>
      <c r="G6" s="98"/>
      <c r="H6" s="98"/>
      <c r="I6" s="98"/>
      <c r="J6" s="98"/>
      <c r="K6" s="136"/>
    </row>
    <row r="7" spans="1:11" ht="12" customHeight="1">
      <c r="A7" s="137"/>
      <c r="B7" s="60" t="s">
        <v>95</v>
      </c>
      <c r="C7" s="140">
        <v>251.82</v>
      </c>
      <c r="D7" s="97">
        <v>0</v>
      </c>
      <c r="E7" s="97">
        <v>13.53</v>
      </c>
      <c r="F7" s="97">
        <v>0</v>
      </c>
      <c r="G7" s="140">
        <v>46.48</v>
      </c>
      <c r="H7" s="140">
        <v>83.56</v>
      </c>
      <c r="I7" s="97">
        <v>0</v>
      </c>
      <c r="J7" s="140">
        <v>3100</v>
      </c>
      <c r="K7" s="98">
        <f>SUM(C7:J7)</f>
        <v>3495.39</v>
      </c>
    </row>
    <row r="8" spans="1:11" ht="12" customHeight="1">
      <c r="A8" s="137"/>
      <c r="B8" s="60" t="s">
        <v>96</v>
      </c>
      <c r="C8" s="140">
        <v>208.4</v>
      </c>
      <c r="D8" s="97">
        <v>0</v>
      </c>
      <c r="E8" s="97">
        <v>0</v>
      </c>
      <c r="F8" s="97">
        <v>0</v>
      </c>
      <c r="G8" s="140">
        <v>24.59</v>
      </c>
      <c r="H8" s="140">
        <v>24.09</v>
      </c>
      <c r="I8" s="97">
        <v>7.32</v>
      </c>
      <c r="J8" s="140">
        <v>4600</v>
      </c>
      <c r="K8" s="98">
        <f aca="true" t="shared" si="0" ref="K8:K71">SUM(C8:J8)</f>
        <v>4864.4</v>
      </c>
    </row>
    <row r="9" spans="1:11" ht="12" customHeight="1">
      <c r="A9" s="137"/>
      <c r="B9" s="60" t="s">
        <v>97</v>
      </c>
      <c r="C9" s="140">
        <v>183.52</v>
      </c>
      <c r="D9" s="97">
        <v>0</v>
      </c>
      <c r="E9" s="97">
        <v>8.4</v>
      </c>
      <c r="F9" s="97">
        <v>0</v>
      </c>
      <c r="G9" s="140">
        <v>64.5</v>
      </c>
      <c r="H9" s="140">
        <v>23.55</v>
      </c>
      <c r="I9" s="97">
        <v>9.1</v>
      </c>
      <c r="J9" s="140">
        <v>300</v>
      </c>
      <c r="K9" s="98">
        <f t="shared" si="0"/>
        <v>589.07</v>
      </c>
    </row>
    <row r="10" spans="1:11" ht="12" customHeight="1">
      <c r="A10" s="137"/>
      <c r="B10" s="60" t="s">
        <v>98</v>
      </c>
      <c r="C10" s="140">
        <v>211.16</v>
      </c>
      <c r="D10" s="97">
        <v>0</v>
      </c>
      <c r="E10" s="97">
        <v>8.1</v>
      </c>
      <c r="F10" s="97">
        <v>0</v>
      </c>
      <c r="G10" s="140">
        <v>0</v>
      </c>
      <c r="H10" s="140">
        <v>19.92</v>
      </c>
      <c r="I10" s="97">
        <v>13.86</v>
      </c>
      <c r="J10" s="140">
        <v>0</v>
      </c>
      <c r="K10" s="98">
        <f t="shared" si="0"/>
        <v>253.04</v>
      </c>
    </row>
    <row r="11" spans="1:11" ht="12" customHeight="1">
      <c r="A11" s="137"/>
      <c r="B11" s="60" t="s">
        <v>99</v>
      </c>
      <c r="C11" s="140">
        <v>129.65</v>
      </c>
      <c r="D11" s="97">
        <v>0</v>
      </c>
      <c r="E11" s="97">
        <v>0</v>
      </c>
      <c r="F11" s="97">
        <v>0</v>
      </c>
      <c r="G11" s="140">
        <v>0</v>
      </c>
      <c r="H11" s="140">
        <v>16.56</v>
      </c>
      <c r="I11" s="97">
        <v>0</v>
      </c>
      <c r="J11" s="140">
        <v>0</v>
      </c>
      <c r="K11" s="98">
        <f t="shared" si="0"/>
        <v>146.21</v>
      </c>
    </row>
    <row r="12" spans="1:11" s="11" customFormat="1" ht="12" customHeight="1">
      <c r="A12" s="137" t="s">
        <v>10</v>
      </c>
      <c r="B12" s="60"/>
      <c r="C12" s="98"/>
      <c r="D12" s="98"/>
      <c r="E12" s="98"/>
      <c r="F12" s="98"/>
      <c r="G12" s="98"/>
      <c r="H12" s="98"/>
      <c r="I12" s="98"/>
      <c r="J12" s="98"/>
      <c r="K12" s="98">
        <f t="shared" si="0"/>
        <v>0</v>
      </c>
    </row>
    <row r="13" spans="1:11" ht="12" customHeight="1">
      <c r="A13" s="137"/>
      <c r="B13" s="60" t="s">
        <v>100</v>
      </c>
      <c r="C13" s="140">
        <v>564.7</v>
      </c>
      <c r="D13" s="97">
        <v>0</v>
      </c>
      <c r="E13" s="97">
        <v>0</v>
      </c>
      <c r="F13" s="97">
        <v>57</v>
      </c>
      <c r="G13" s="140">
        <v>60</v>
      </c>
      <c r="H13" s="140">
        <v>30</v>
      </c>
      <c r="I13" s="97">
        <v>0</v>
      </c>
      <c r="J13" s="140">
        <v>106</v>
      </c>
      <c r="K13" s="98">
        <f t="shared" si="0"/>
        <v>817.7</v>
      </c>
    </row>
    <row r="14" spans="1:11" ht="12" customHeight="1">
      <c r="A14" s="137"/>
      <c r="B14" s="60" t="s">
        <v>101</v>
      </c>
      <c r="C14" s="140">
        <v>195.42</v>
      </c>
      <c r="D14" s="97">
        <v>91</v>
      </c>
      <c r="E14" s="97">
        <v>0</v>
      </c>
      <c r="F14" s="97">
        <v>0</v>
      </c>
      <c r="G14" s="140">
        <v>36</v>
      </c>
      <c r="H14" s="140">
        <v>33</v>
      </c>
      <c r="I14" s="97">
        <v>0</v>
      </c>
      <c r="J14" s="140">
        <v>0</v>
      </c>
      <c r="K14" s="98">
        <f t="shared" si="0"/>
        <v>355.42</v>
      </c>
    </row>
    <row r="15" spans="1:11" s="11" customFormat="1" ht="12" customHeight="1">
      <c r="A15" s="137" t="s">
        <v>11</v>
      </c>
      <c r="B15" s="60"/>
      <c r="C15" s="98"/>
      <c r="D15" s="98"/>
      <c r="E15" s="98"/>
      <c r="F15" s="98"/>
      <c r="G15" s="98"/>
      <c r="H15" s="98"/>
      <c r="I15" s="98"/>
      <c r="J15" s="98"/>
      <c r="K15" s="98">
        <f t="shared" si="0"/>
        <v>0</v>
      </c>
    </row>
    <row r="16" spans="1:11" ht="12" customHeight="1">
      <c r="A16" s="137"/>
      <c r="B16" s="60" t="s">
        <v>102</v>
      </c>
      <c r="C16" s="140">
        <v>97.09</v>
      </c>
      <c r="D16" s="97">
        <v>0</v>
      </c>
      <c r="E16" s="97">
        <v>45.81</v>
      </c>
      <c r="F16" s="97">
        <v>0</v>
      </c>
      <c r="G16" s="140">
        <v>80</v>
      </c>
      <c r="H16" s="140">
        <v>29.31</v>
      </c>
      <c r="I16" s="97">
        <v>0</v>
      </c>
      <c r="J16" s="140">
        <v>0</v>
      </c>
      <c r="K16" s="98">
        <f t="shared" si="0"/>
        <v>252.21</v>
      </c>
    </row>
    <row r="17" spans="1:11" ht="12" customHeight="1">
      <c r="A17" s="137"/>
      <c r="B17" s="60" t="s">
        <v>103</v>
      </c>
      <c r="C17" s="140">
        <v>383.15</v>
      </c>
      <c r="D17" s="97">
        <v>54.59</v>
      </c>
      <c r="E17" s="97">
        <v>0</v>
      </c>
      <c r="F17" s="97">
        <v>0</v>
      </c>
      <c r="G17" s="140">
        <v>58</v>
      </c>
      <c r="H17" s="140">
        <v>94.77</v>
      </c>
      <c r="I17" s="97">
        <v>0</v>
      </c>
      <c r="J17" s="140">
        <v>0</v>
      </c>
      <c r="K17" s="98">
        <f t="shared" si="0"/>
        <v>590.51</v>
      </c>
    </row>
    <row r="18" spans="1:11" s="11" customFormat="1" ht="12" customHeight="1">
      <c r="A18" s="137" t="s">
        <v>12</v>
      </c>
      <c r="B18" s="60"/>
      <c r="C18" s="98"/>
      <c r="D18" s="98"/>
      <c r="E18" s="98"/>
      <c r="F18" s="98"/>
      <c r="G18" s="98"/>
      <c r="H18" s="98"/>
      <c r="I18" s="98"/>
      <c r="J18" s="98"/>
      <c r="K18" s="98">
        <f t="shared" si="0"/>
        <v>0</v>
      </c>
    </row>
    <row r="19" spans="1:11" ht="12" customHeight="1">
      <c r="A19" s="137"/>
      <c r="B19" s="60" t="s">
        <v>104</v>
      </c>
      <c r="C19" s="140">
        <v>459.51</v>
      </c>
      <c r="D19" s="97">
        <v>0</v>
      </c>
      <c r="E19" s="97">
        <v>0</v>
      </c>
      <c r="F19" s="97">
        <v>71.93</v>
      </c>
      <c r="G19" s="140">
        <v>105.5</v>
      </c>
      <c r="H19" s="140">
        <v>68.69</v>
      </c>
      <c r="I19" s="97">
        <v>0</v>
      </c>
      <c r="J19" s="140">
        <v>176.37</v>
      </c>
      <c r="K19" s="98">
        <f t="shared" si="0"/>
        <v>882</v>
      </c>
    </row>
    <row r="20" spans="1:11" ht="12" customHeight="1">
      <c r="A20" s="137"/>
      <c r="B20" s="60" t="s">
        <v>105</v>
      </c>
      <c r="C20" s="140">
        <v>2340.89</v>
      </c>
      <c r="D20" s="97">
        <v>112.25</v>
      </c>
      <c r="E20" s="97">
        <v>195.79</v>
      </c>
      <c r="F20" s="97">
        <v>151.16</v>
      </c>
      <c r="G20" s="140">
        <v>0</v>
      </c>
      <c r="H20" s="140">
        <v>132.27</v>
      </c>
      <c r="I20" s="97">
        <v>169.72</v>
      </c>
      <c r="J20" s="140">
        <v>533.63</v>
      </c>
      <c r="K20" s="98">
        <f t="shared" si="0"/>
        <v>3635.71</v>
      </c>
    </row>
    <row r="21" spans="1:11" s="11" customFormat="1" ht="12" customHeight="1">
      <c r="A21" s="137" t="s">
        <v>13</v>
      </c>
      <c r="B21" s="60"/>
      <c r="C21" s="98"/>
      <c r="D21" s="98"/>
      <c r="E21" s="98"/>
      <c r="F21" s="98"/>
      <c r="G21" s="98"/>
      <c r="H21" s="98"/>
      <c r="I21" s="98"/>
      <c r="J21" s="98"/>
      <c r="K21" s="98">
        <f t="shared" si="0"/>
        <v>0</v>
      </c>
    </row>
    <row r="22" spans="1:11" ht="12" customHeight="1">
      <c r="A22" s="137"/>
      <c r="B22" s="60" t="s">
        <v>106</v>
      </c>
      <c r="C22" s="140">
        <v>4188</v>
      </c>
      <c r="D22" s="97">
        <v>344</v>
      </c>
      <c r="E22" s="97">
        <v>184</v>
      </c>
      <c r="F22" s="97">
        <v>790</v>
      </c>
      <c r="G22" s="140">
        <v>251</v>
      </c>
      <c r="H22" s="140">
        <v>540</v>
      </c>
      <c r="I22" s="97">
        <v>88</v>
      </c>
      <c r="J22" s="140">
        <v>2226</v>
      </c>
      <c r="K22" s="98">
        <f t="shared" si="0"/>
        <v>8611</v>
      </c>
    </row>
    <row r="23" spans="1:11" s="11" customFormat="1" ht="12" customHeight="1">
      <c r="A23" s="137" t="s">
        <v>14</v>
      </c>
      <c r="B23" s="60"/>
      <c r="C23" s="98"/>
      <c r="D23" s="98"/>
      <c r="E23" s="98"/>
      <c r="F23" s="98"/>
      <c r="G23" s="98"/>
      <c r="H23" s="98"/>
      <c r="I23" s="98"/>
      <c r="J23" s="98"/>
      <c r="K23" s="98">
        <f t="shared" si="0"/>
        <v>0</v>
      </c>
    </row>
    <row r="24" spans="1:11" ht="12" customHeight="1">
      <c r="A24" s="137"/>
      <c r="B24" s="60" t="s">
        <v>107</v>
      </c>
      <c r="C24" s="140">
        <v>299.5</v>
      </c>
      <c r="D24" s="97">
        <v>0</v>
      </c>
      <c r="E24" s="97">
        <v>0</v>
      </c>
      <c r="F24" s="97">
        <v>0</v>
      </c>
      <c r="G24" s="140">
        <v>146.37</v>
      </c>
      <c r="H24" s="140">
        <v>30.55</v>
      </c>
      <c r="I24" s="97">
        <v>0</v>
      </c>
      <c r="J24" s="140">
        <v>309.4</v>
      </c>
      <c r="K24" s="98">
        <f t="shared" si="0"/>
        <v>785.82</v>
      </c>
    </row>
    <row r="25" spans="1:11" s="11" customFormat="1" ht="12" customHeight="1">
      <c r="A25" s="137" t="s">
        <v>15</v>
      </c>
      <c r="B25" s="60"/>
      <c r="C25" s="140"/>
      <c r="D25" s="98"/>
      <c r="E25" s="98"/>
      <c r="F25" s="98"/>
      <c r="G25" s="140"/>
      <c r="H25" s="140"/>
      <c r="I25" s="98"/>
      <c r="J25" s="140"/>
      <c r="K25" s="98">
        <f t="shared" si="0"/>
        <v>0</v>
      </c>
    </row>
    <row r="26" spans="1:11" ht="12" customHeight="1">
      <c r="A26" s="137"/>
      <c r="B26" s="60" t="s">
        <v>108</v>
      </c>
      <c r="C26" s="140">
        <v>564</v>
      </c>
      <c r="D26" s="97">
        <v>0</v>
      </c>
      <c r="E26" s="97">
        <v>57</v>
      </c>
      <c r="F26" s="97">
        <v>0</v>
      </c>
      <c r="G26" s="140">
        <v>118</v>
      </c>
      <c r="H26" s="140">
        <v>68</v>
      </c>
      <c r="I26" s="97">
        <v>56</v>
      </c>
      <c r="J26" s="140">
        <v>477</v>
      </c>
      <c r="K26" s="98">
        <f t="shared" si="0"/>
        <v>1340</v>
      </c>
    </row>
    <row r="27" spans="1:11" s="11" customFormat="1" ht="12" customHeight="1">
      <c r="A27" s="137" t="s">
        <v>16</v>
      </c>
      <c r="B27" s="60"/>
      <c r="C27" s="98"/>
      <c r="D27" s="98"/>
      <c r="E27" s="98"/>
      <c r="F27" s="98"/>
      <c r="G27" s="98"/>
      <c r="H27" s="98"/>
      <c r="I27" s="98"/>
      <c r="J27" s="98"/>
      <c r="K27" s="98">
        <f t="shared" si="0"/>
        <v>0</v>
      </c>
    </row>
    <row r="28" spans="1:11" ht="12" customHeight="1">
      <c r="A28" s="137"/>
      <c r="B28" s="60" t="s">
        <v>109</v>
      </c>
      <c r="C28" s="140">
        <v>2965.93</v>
      </c>
      <c r="D28" s="97">
        <v>186.89</v>
      </c>
      <c r="E28" s="97">
        <v>168.48</v>
      </c>
      <c r="F28" s="97">
        <v>125.1</v>
      </c>
      <c r="G28" s="140">
        <v>529.42</v>
      </c>
      <c r="H28" s="140">
        <v>306.35</v>
      </c>
      <c r="I28" s="97">
        <v>125.83</v>
      </c>
      <c r="J28" s="140">
        <v>0</v>
      </c>
      <c r="K28" s="98">
        <f t="shared" si="0"/>
        <v>4408</v>
      </c>
    </row>
    <row r="29" spans="1:11" ht="12" customHeight="1">
      <c r="A29" s="137"/>
      <c r="B29" s="60" t="s">
        <v>110</v>
      </c>
      <c r="C29" s="140">
        <v>670.06</v>
      </c>
      <c r="D29" s="97">
        <v>0</v>
      </c>
      <c r="E29" s="97">
        <v>0</v>
      </c>
      <c r="F29" s="97">
        <v>110.39</v>
      </c>
      <c r="G29" s="140">
        <v>0</v>
      </c>
      <c r="H29" s="140">
        <v>81.8</v>
      </c>
      <c r="I29" s="97">
        <v>59.75</v>
      </c>
      <c r="J29" s="140">
        <v>0</v>
      </c>
      <c r="K29" s="98">
        <f t="shared" si="0"/>
        <v>922</v>
      </c>
    </row>
    <row r="30" spans="1:11" ht="12" customHeight="1">
      <c r="A30" s="137"/>
      <c r="B30" s="60" t="s">
        <v>111</v>
      </c>
      <c r="C30" s="140">
        <v>1762.17</v>
      </c>
      <c r="D30" s="97">
        <v>0</v>
      </c>
      <c r="E30" s="97">
        <v>0</v>
      </c>
      <c r="F30" s="97">
        <v>92.95</v>
      </c>
      <c r="G30" s="140">
        <v>0</v>
      </c>
      <c r="H30" s="140">
        <v>84.26</v>
      </c>
      <c r="I30" s="97">
        <v>47.62</v>
      </c>
      <c r="J30" s="140">
        <v>0</v>
      </c>
      <c r="K30" s="98">
        <f t="shared" si="0"/>
        <v>1987</v>
      </c>
    </row>
    <row r="31" spans="1:11" ht="12" customHeight="1">
      <c r="A31" s="137"/>
      <c r="B31" s="60" t="s">
        <v>112</v>
      </c>
      <c r="C31" s="140">
        <v>254.42</v>
      </c>
      <c r="D31" s="97">
        <v>0</v>
      </c>
      <c r="E31" s="97">
        <v>62</v>
      </c>
      <c r="F31" s="97">
        <v>0</v>
      </c>
      <c r="G31" s="140">
        <v>39.92</v>
      </c>
      <c r="H31" s="140">
        <v>38.66</v>
      </c>
      <c r="I31" s="97">
        <v>0</v>
      </c>
      <c r="J31" s="140">
        <v>0</v>
      </c>
      <c r="K31" s="98">
        <f t="shared" si="0"/>
        <v>395</v>
      </c>
    </row>
    <row r="32" spans="1:11" ht="12" customHeight="1">
      <c r="A32" s="137"/>
      <c r="B32" s="60" t="s">
        <v>113</v>
      </c>
      <c r="C32" s="140">
        <v>318.62</v>
      </c>
      <c r="D32" s="97">
        <v>0</v>
      </c>
      <c r="E32" s="97">
        <v>0</v>
      </c>
      <c r="F32" s="97">
        <v>0</v>
      </c>
      <c r="G32" s="140">
        <v>73.49</v>
      </c>
      <c r="H32" s="140">
        <v>20.89</v>
      </c>
      <c r="I32" s="97">
        <v>0</v>
      </c>
      <c r="J32" s="140">
        <v>0</v>
      </c>
      <c r="K32" s="98">
        <f t="shared" si="0"/>
        <v>413</v>
      </c>
    </row>
    <row r="33" spans="1:11" s="11" customFormat="1" ht="12" customHeight="1">
      <c r="A33" s="137" t="s">
        <v>17</v>
      </c>
      <c r="B33" s="60"/>
      <c r="C33" s="98"/>
      <c r="D33" s="98"/>
      <c r="E33" s="98"/>
      <c r="F33" s="98"/>
      <c r="G33" s="98"/>
      <c r="H33" s="98"/>
      <c r="I33" s="98"/>
      <c r="J33" s="98"/>
      <c r="K33" s="98">
        <f t="shared" si="0"/>
        <v>0</v>
      </c>
    </row>
    <row r="34" spans="1:11" ht="12" customHeight="1">
      <c r="A34" s="137"/>
      <c r="B34" s="60" t="s">
        <v>114</v>
      </c>
      <c r="C34" s="140">
        <v>118</v>
      </c>
      <c r="D34" s="97">
        <v>0</v>
      </c>
      <c r="E34" s="97">
        <v>0</v>
      </c>
      <c r="F34" s="97">
        <v>0</v>
      </c>
      <c r="G34" s="140">
        <v>32.86</v>
      </c>
      <c r="H34" s="140">
        <v>9</v>
      </c>
      <c r="I34" s="97">
        <v>0</v>
      </c>
      <c r="J34" s="140">
        <v>974.5</v>
      </c>
      <c r="K34" s="98">
        <f t="shared" si="0"/>
        <v>1134.36</v>
      </c>
    </row>
    <row r="35" spans="1:11" ht="12" customHeight="1">
      <c r="A35" s="137"/>
      <c r="B35" s="60" t="s">
        <v>115</v>
      </c>
      <c r="C35" s="140">
        <v>130.82</v>
      </c>
      <c r="D35" s="97">
        <v>0</v>
      </c>
      <c r="E35" s="97">
        <v>6.97</v>
      </c>
      <c r="F35" s="97">
        <v>18.18</v>
      </c>
      <c r="G35" s="140">
        <v>18.02</v>
      </c>
      <c r="H35" s="140">
        <v>18.89</v>
      </c>
      <c r="I35" s="97">
        <v>2.1</v>
      </c>
      <c r="J35" s="140">
        <v>0</v>
      </c>
      <c r="K35" s="98">
        <f t="shared" si="0"/>
        <v>194.98</v>
      </c>
    </row>
    <row r="36" spans="1:11" ht="12" customHeight="1">
      <c r="A36" s="137"/>
      <c r="B36" s="60" t="s">
        <v>116</v>
      </c>
      <c r="C36" s="140">
        <v>169.22</v>
      </c>
      <c r="D36" s="97">
        <v>0</v>
      </c>
      <c r="E36" s="97">
        <v>7.2</v>
      </c>
      <c r="F36" s="97">
        <v>0</v>
      </c>
      <c r="G36" s="140">
        <v>24.75</v>
      </c>
      <c r="H36" s="140">
        <v>22.38</v>
      </c>
      <c r="I36" s="97">
        <v>0</v>
      </c>
      <c r="J36" s="140">
        <v>698.5</v>
      </c>
      <c r="K36" s="98">
        <f t="shared" si="0"/>
        <v>922.05</v>
      </c>
    </row>
    <row r="37" spans="1:11" ht="12" customHeight="1">
      <c r="A37" s="137"/>
      <c r="B37" s="60" t="s">
        <v>117</v>
      </c>
      <c r="C37" s="140">
        <v>273.85</v>
      </c>
      <c r="D37" s="97">
        <v>0</v>
      </c>
      <c r="E37" s="97">
        <v>47.28</v>
      </c>
      <c r="F37" s="97">
        <v>45.82</v>
      </c>
      <c r="G37" s="140">
        <v>51.62</v>
      </c>
      <c r="H37" s="140">
        <v>46.73</v>
      </c>
      <c r="I37" s="97">
        <v>14.58</v>
      </c>
      <c r="J37" s="140">
        <v>0</v>
      </c>
      <c r="K37" s="98">
        <f t="shared" si="0"/>
        <v>479.88</v>
      </c>
    </row>
    <row r="38" spans="1:11" ht="12" customHeight="1">
      <c r="A38" s="137"/>
      <c r="B38" s="60" t="s">
        <v>118</v>
      </c>
      <c r="C38" s="140">
        <v>192.26</v>
      </c>
      <c r="D38" s="97">
        <v>0</v>
      </c>
      <c r="E38" s="97">
        <v>0</v>
      </c>
      <c r="F38" s="97">
        <v>0</v>
      </c>
      <c r="G38" s="140">
        <v>0</v>
      </c>
      <c r="H38" s="140">
        <v>20.87</v>
      </c>
      <c r="I38" s="97">
        <v>2.25</v>
      </c>
      <c r="J38" s="140">
        <v>575</v>
      </c>
      <c r="K38" s="98">
        <f t="shared" si="0"/>
        <v>790.38</v>
      </c>
    </row>
    <row r="39" spans="1:11" ht="12" customHeight="1">
      <c r="A39" s="137"/>
      <c r="B39" s="60" t="s">
        <v>119</v>
      </c>
      <c r="C39" s="140">
        <v>163.45</v>
      </c>
      <c r="D39" s="97">
        <v>0</v>
      </c>
      <c r="E39" s="97">
        <v>0</v>
      </c>
      <c r="F39" s="97">
        <v>0</v>
      </c>
      <c r="G39" s="140">
        <v>15</v>
      </c>
      <c r="H39" s="140">
        <v>34.15</v>
      </c>
      <c r="I39" s="97">
        <v>10.95</v>
      </c>
      <c r="J39" s="140">
        <v>1587.5</v>
      </c>
      <c r="K39" s="98">
        <f t="shared" si="0"/>
        <v>1811.05</v>
      </c>
    </row>
    <row r="40" spans="1:11" ht="12" customHeight="1">
      <c r="A40" s="137"/>
      <c r="B40" s="60" t="s">
        <v>120</v>
      </c>
      <c r="C40" s="140">
        <v>346.49</v>
      </c>
      <c r="D40" s="97">
        <v>0</v>
      </c>
      <c r="E40" s="97">
        <v>24.44</v>
      </c>
      <c r="F40" s="97">
        <v>0</v>
      </c>
      <c r="G40" s="140">
        <v>0</v>
      </c>
      <c r="H40" s="140">
        <v>31.88</v>
      </c>
      <c r="I40" s="97">
        <v>47.9</v>
      </c>
      <c r="J40" s="140">
        <v>974.5</v>
      </c>
      <c r="K40" s="98">
        <f t="shared" si="0"/>
        <v>1425.21</v>
      </c>
    </row>
    <row r="41" spans="1:11" s="11" customFormat="1" ht="12" customHeight="1">
      <c r="A41" s="137" t="s">
        <v>18</v>
      </c>
      <c r="B41" s="60"/>
      <c r="C41" s="98"/>
      <c r="D41" s="98"/>
      <c r="E41" s="98"/>
      <c r="F41" s="98"/>
      <c r="G41" s="98"/>
      <c r="H41" s="98"/>
      <c r="I41" s="98"/>
      <c r="J41" s="98"/>
      <c r="K41" s="98">
        <f t="shared" si="0"/>
        <v>0</v>
      </c>
    </row>
    <row r="42" spans="1:11" ht="12" customHeight="1">
      <c r="A42" s="137"/>
      <c r="B42" s="60" t="s">
        <v>121</v>
      </c>
      <c r="C42" s="140">
        <v>285</v>
      </c>
      <c r="D42" s="97">
        <v>0</v>
      </c>
      <c r="E42" s="97">
        <v>22</v>
      </c>
      <c r="F42" s="97">
        <v>120</v>
      </c>
      <c r="G42" s="140">
        <v>90</v>
      </c>
      <c r="H42" s="140">
        <v>27</v>
      </c>
      <c r="I42" s="97">
        <v>0</v>
      </c>
      <c r="J42" s="140">
        <v>139.5</v>
      </c>
      <c r="K42" s="98">
        <f t="shared" si="0"/>
        <v>683.5</v>
      </c>
    </row>
    <row r="43" spans="1:11" ht="12" customHeight="1">
      <c r="A43" s="137"/>
      <c r="B43" s="60" t="s">
        <v>122</v>
      </c>
      <c r="C43" s="140">
        <v>180.16</v>
      </c>
      <c r="D43" s="97">
        <v>0</v>
      </c>
      <c r="E43" s="97">
        <v>0</v>
      </c>
      <c r="F43" s="97">
        <v>0</v>
      </c>
      <c r="G43" s="140">
        <v>43.3</v>
      </c>
      <c r="H43" s="140">
        <v>15.54</v>
      </c>
      <c r="I43" s="97">
        <v>0</v>
      </c>
      <c r="J43" s="140">
        <v>400</v>
      </c>
      <c r="K43" s="98">
        <f t="shared" si="0"/>
        <v>639</v>
      </c>
    </row>
    <row r="44" spans="1:11" ht="12" customHeight="1">
      <c r="A44" s="137"/>
      <c r="B44" s="60" t="s">
        <v>123</v>
      </c>
      <c r="C44" s="140">
        <v>854.5</v>
      </c>
      <c r="D44" s="97">
        <v>0</v>
      </c>
      <c r="E44" s="97">
        <v>0</v>
      </c>
      <c r="F44" s="97">
        <v>0</v>
      </c>
      <c r="G44" s="140">
        <v>0</v>
      </c>
      <c r="H44" s="140">
        <v>102</v>
      </c>
      <c r="I44" s="97">
        <v>0</v>
      </c>
      <c r="J44" s="140">
        <v>0</v>
      </c>
      <c r="K44" s="98">
        <f t="shared" si="0"/>
        <v>956.5</v>
      </c>
    </row>
    <row r="45" spans="1:11" s="11" customFormat="1" ht="12" customHeight="1">
      <c r="A45" s="137" t="s">
        <v>19</v>
      </c>
      <c r="B45" s="60"/>
      <c r="C45" s="98"/>
      <c r="D45" s="98"/>
      <c r="E45" s="98"/>
      <c r="F45" s="98"/>
      <c r="G45" s="98"/>
      <c r="H45" s="98"/>
      <c r="I45" s="98"/>
      <c r="J45" s="98"/>
      <c r="K45" s="98">
        <f t="shared" si="0"/>
        <v>0</v>
      </c>
    </row>
    <row r="46" spans="1:11" ht="12" customHeight="1">
      <c r="A46" s="137"/>
      <c r="B46" s="60" t="s">
        <v>124</v>
      </c>
      <c r="C46" s="140">
        <v>369.27</v>
      </c>
      <c r="D46" s="97">
        <v>16.37</v>
      </c>
      <c r="E46" s="97">
        <v>19.85</v>
      </c>
      <c r="F46" s="97">
        <v>0</v>
      </c>
      <c r="G46" s="140">
        <v>40.64</v>
      </c>
      <c r="H46" s="140">
        <v>15.39</v>
      </c>
      <c r="I46" s="97">
        <v>41.98</v>
      </c>
      <c r="J46" s="140">
        <v>0</v>
      </c>
      <c r="K46" s="98">
        <f t="shared" si="0"/>
        <v>503.5</v>
      </c>
    </row>
    <row r="47" spans="1:11" ht="12" customHeight="1">
      <c r="A47" s="137"/>
      <c r="B47" s="60" t="s">
        <v>125</v>
      </c>
      <c r="C47" s="140">
        <v>259.35</v>
      </c>
      <c r="D47" s="97">
        <v>20.3</v>
      </c>
      <c r="E47" s="97">
        <v>0</v>
      </c>
      <c r="F47" s="97">
        <v>0</v>
      </c>
      <c r="G47" s="140">
        <v>20.09</v>
      </c>
      <c r="H47" s="140">
        <v>16.97</v>
      </c>
      <c r="I47" s="97">
        <v>32.99</v>
      </c>
      <c r="J47" s="140">
        <v>0</v>
      </c>
      <c r="K47" s="98">
        <f t="shared" si="0"/>
        <v>349.7</v>
      </c>
    </row>
    <row r="48" spans="1:11" ht="12" customHeight="1">
      <c r="A48" s="137"/>
      <c r="B48" s="60" t="s">
        <v>126</v>
      </c>
      <c r="C48" s="140">
        <v>246</v>
      </c>
      <c r="D48" s="97">
        <v>23</v>
      </c>
      <c r="E48" s="97">
        <v>24.7</v>
      </c>
      <c r="F48" s="97">
        <v>0</v>
      </c>
      <c r="G48" s="140">
        <v>42.8</v>
      </c>
      <c r="H48" s="140">
        <v>26</v>
      </c>
      <c r="I48" s="97">
        <v>28</v>
      </c>
      <c r="J48" s="140">
        <v>0</v>
      </c>
      <c r="K48" s="98">
        <f t="shared" si="0"/>
        <v>390.5</v>
      </c>
    </row>
    <row r="49" spans="1:11" ht="12" customHeight="1">
      <c r="A49" s="137"/>
      <c r="B49" s="60" t="s">
        <v>127</v>
      </c>
      <c r="C49" s="140">
        <v>438.74</v>
      </c>
      <c r="D49" s="97">
        <v>50.25</v>
      </c>
      <c r="E49" s="97">
        <v>44.72</v>
      </c>
      <c r="F49" s="97">
        <v>0</v>
      </c>
      <c r="G49" s="140">
        <v>69</v>
      </c>
      <c r="H49" s="140">
        <v>26.76</v>
      </c>
      <c r="I49" s="97">
        <v>72.28</v>
      </c>
      <c r="J49" s="140">
        <v>0</v>
      </c>
      <c r="K49" s="98">
        <f t="shared" si="0"/>
        <v>701.75</v>
      </c>
    </row>
    <row r="50" spans="1:11" ht="12" customHeight="1">
      <c r="A50" s="137"/>
      <c r="B50" s="60" t="s">
        <v>128</v>
      </c>
      <c r="C50" s="140">
        <v>352.73</v>
      </c>
      <c r="D50" s="97">
        <v>74</v>
      </c>
      <c r="E50" s="97">
        <v>61.9</v>
      </c>
      <c r="F50" s="97">
        <v>0</v>
      </c>
      <c r="G50" s="140">
        <v>57.6</v>
      </c>
      <c r="H50" s="140">
        <v>34.19</v>
      </c>
      <c r="I50" s="97">
        <v>230.73</v>
      </c>
      <c r="J50" s="140">
        <v>0</v>
      </c>
      <c r="K50" s="98">
        <f t="shared" si="0"/>
        <v>811.15</v>
      </c>
    </row>
    <row r="51" spans="1:11" ht="12" customHeight="1">
      <c r="A51" s="137"/>
      <c r="B51" s="60" t="s">
        <v>129</v>
      </c>
      <c r="C51" s="140">
        <v>214.15</v>
      </c>
      <c r="D51" s="97">
        <v>0</v>
      </c>
      <c r="E51" s="97">
        <v>0</v>
      </c>
      <c r="F51" s="97">
        <v>0</v>
      </c>
      <c r="G51" s="140">
        <v>61.84</v>
      </c>
      <c r="H51" s="140">
        <v>29.75</v>
      </c>
      <c r="I51" s="97">
        <v>59.26</v>
      </c>
      <c r="J51" s="140">
        <v>0</v>
      </c>
      <c r="K51" s="98">
        <f t="shared" si="0"/>
        <v>365</v>
      </c>
    </row>
    <row r="52" spans="1:11" ht="12" customHeight="1">
      <c r="A52" s="137"/>
      <c r="B52" s="60" t="s">
        <v>130</v>
      </c>
      <c r="C52" s="140">
        <v>152.52</v>
      </c>
      <c r="D52" s="97">
        <v>0</v>
      </c>
      <c r="E52" s="97">
        <v>0</v>
      </c>
      <c r="F52" s="97">
        <v>0</v>
      </c>
      <c r="G52" s="140">
        <v>37.84</v>
      </c>
      <c r="H52" s="140">
        <v>9.64</v>
      </c>
      <c r="I52" s="97">
        <v>0</v>
      </c>
      <c r="J52" s="140">
        <v>0</v>
      </c>
      <c r="K52" s="98">
        <f t="shared" si="0"/>
        <v>200</v>
      </c>
    </row>
    <row r="53" spans="1:11" s="11" customFormat="1" ht="12" customHeight="1">
      <c r="A53" s="137" t="s">
        <v>20</v>
      </c>
      <c r="B53" s="60"/>
      <c r="C53" s="98"/>
      <c r="D53" s="98"/>
      <c r="E53" s="98"/>
      <c r="F53" s="98"/>
      <c r="G53" s="98"/>
      <c r="H53" s="98"/>
      <c r="I53" s="98"/>
      <c r="J53" s="98"/>
      <c r="K53" s="98">
        <f t="shared" si="0"/>
        <v>0</v>
      </c>
    </row>
    <row r="54" spans="1:11" ht="12" customHeight="1">
      <c r="A54" s="137"/>
      <c r="B54" s="60" t="s">
        <v>131</v>
      </c>
      <c r="C54" s="140">
        <v>67</v>
      </c>
      <c r="D54" s="97">
        <v>0</v>
      </c>
      <c r="E54" s="97">
        <v>0</v>
      </c>
      <c r="F54" s="97">
        <v>0</v>
      </c>
      <c r="G54" s="140">
        <v>57</v>
      </c>
      <c r="H54" s="140">
        <v>30</v>
      </c>
      <c r="I54" s="97">
        <v>24</v>
      </c>
      <c r="J54" s="140">
        <v>374</v>
      </c>
      <c r="K54" s="98">
        <f t="shared" si="0"/>
        <v>552</v>
      </c>
    </row>
    <row r="55" spans="1:11" ht="12" customHeight="1">
      <c r="A55" s="137"/>
      <c r="B55" s="60" t="s">
        <v>132</v>
      </c>
      <c r="C55" s="140">
        <v>909.96</v>
      </c>
      <c r="D55" s="97">
        <v>0</v>
      </c>
      <c r="E55" s="97">
        <v>114</v>
      </c>
      <c r="F55" s="97">
        <v>341</v>
      </c>
      <c r="G55" s="140">
        <v>105</v>
      </c>
      <c r="H55" s="140">
        <v>145</v>
      </c>
      <c r="I55" s="97">
        <v>30</v>
      </c>
      <c r="J55" s="140">
        <v>2000</v>
      </c>
      <c r="K55" s="98">
        <f t="shared" si="0"/>
        <v>3644.96</v>
      </c>
    </row>
    <row r="56" spans="1:11" ht="12" customHeight="1">
      <c r="A56" s="137"/>
      <c r="B56" s="60" t="s">
        <v>133</v>
      </c>
      <c r="C56" s="140">
        <v>148</v>
      </c>
      <c r="D56" s="97">
        <v>0</v>
      </c>
      <c r="E56" s="97">
        <v>0</v>
      </c>
      <c r="F56" s="97">
        <v>0</v>
      </c>
      <c r="G56" s="140">
        <v>21</v>
      </c>
      <c r="H56" s="140">
        <v>72</v>
      </c>
      <c r="I56" s="97">
        <v>39</v>
      </c>
      <c r="J56" s="140">
        <v>853</v>
      </c>
      <c r="K56" s="98">
        <f t="shared" si="0"/>
        <v>1133</v>
      </c>
    </row>
    <row r="57" spans="1:11" s="11" customFormat="1" ht="12" customHeight="1">
      <c r="A57" s="137" t="s">
        <v>21</v>
      </c>
      <c r="B57" s="60"/>
      <c r="C57" s="98"/>
      <c r="D57" s="98"/>
      <c r="E57" s="98"/>
      <c r="F57" s="98"/>
      <c r="G57" s="98"/>
      <c r="H57" s="98"/>
      <c r="I57" s="98"/>
      <c r="J57" s="98"/>
      <c r="K57" s="98">
        <f t="shared" si="0"/>
        <v>0</v>
      </c>
    </row>
    <row r="58" spans="1:11" ht="12" customHeight="1">
      <c r="A58" s="137"/>
      <c r="B58" s="60" t="s">
        <v>134</v>
      </c>
      <c r="C58" s="140">
        <v>339</v>
      </c>
      <c r="D58" s="97">
        <v>0</v>
      </c>
      <c r="E58" s="97">
        <v>0</v>
      </c>
      <c r="F58" s="97">
        <v>318</v>
      </c>
      <c r="G58" s="140">
        <v>156</v>
      </c>
      <c r="H58" s="140">
        <v>25</v>
      </c>
      <c r="I58" s="97">
        <v>18</v>
      </c>
      <c r="J58" s="140">
        <v>1089</v>
      </c>
      <c r="K58" s="98">
        <f t="shared" si="0"/>
        <v>1945</v>
      </c>
    </row>
    <row r="59" spans="1:11" ht="12" customHeight="1">
      <c r="A59" s="137"/>
      <c r="B59" s="60" t="s">
        <v>135</v>
      </c>
      <c r="C59" s="140">
        <v>232</v>
      </c>
      <c r="D59" s="97">
        <v>0</v>
      </c>
      <c r="E59" s="97">
        <v>15</v>
      </c>
      <c r="F59" s="97">
        <v>0</v>
      </c>
      <c r="G59" s="140">
        <v>57</v>
      </c>
      <c r="H59" s="140">
        <v>50</v>
      </c>
      <c r="I59" s="97">
        <v>3</v>
      </c>
      <c r="J59" s="140">
        <v>1993</v>
      </c>
      <c r="K59" s="98">
        <f t="shared" si="0"/>
        <v>2350</v>
      </c>
    </row>
    <row r="60" spans="1:11" ht="12" customHeight="1">
      <c r="A60" s="137"/>
      <c r="B60" s="60" t="s">
        <v>136</v>
      </c>
      <c r="C60" s="140">
        <v>121</v>
      </c>
      <c r="D60" s="97">
        <v>0</v>
      </c>
      <c r="E60" s="97">
        <v>0</v>
      </c>
      <c r="F60" s="97">
        <v>0</v>
      </c>
      <c r="G60" s="140">
        <v>36</v>
      </c>
      <c r="H60" s="140">
        <v>20</v>
      </c>
      <c r="I60" s="97">
        <v>76</v>
      </c>
      <c r="J60" s="140">
        <v>1100</v>
      </c>
      <c r="K60" s="98">
        <f t="shared" si="0"/>
        <v>1353</v>
      </c>
    </row>
    <row r="61" spans="1:11" ht="12" customHeight="1">
      <c r="A61" s="137"/>
      <c r="B61" s="60" t="s">
        <v>137</v>
      </c>
      <c r="C61" s="140">
        <v>217</v>
      </c>
      <c r="D61" s="97">
        <v>0</v>
      </c>
      <c r="E61" s="97">
        <v>0</v>
      </c>
      <c r="F61" s="97">
        <v>0</v>
      </c>
      <c r="G61" s="140">
        <v>59</v>
      </c>
      <c r="H61" s="140">
        <v>26</v>
      </c>
      <c r="I61" s="97">
        <v>281</v>
      </c>
      <c r="J61" s="140">
        <v>1064</v>
      </c>
      <c r="K61" s="98">
        <f t="shared" si="0"/>
        <v>1647</v>
      </c>
    </row>
    <row r="62" spans="1:11" ht="12" customHeight="1">
      <c r="A62" s="137"/>
      <c r="B62" s="60" t="s">
        <v>138</v>
      </c>
      <c r="C62" s="140">
        <v>260.34</v>
      </c>
      <c r="D62" s="97">
        <v>0</v>
      </c>
      <c r="E62" s="97">
        <v>0</v>
      </c>
      <c r="F62" s="97">
        <v>0</v>
      </c>
      <c r="G62" s="140">
        <v>50</v>
      </c>
      <c r="H62" s="140">
        <v>36</v>
      </c>
      <c r="I62" s="97">
        <v>0</v>
      </c>
      <c r="J62" s="140">
        <v>300</v>
      </c>
      <c r="K62" s="98">
        <f t="shared" si="0"/>
        <v>646.34</v>
      </c>
    </row>
    <row r="63" spans="1:11" s="11" customFormat="1" ht="12" customHeight="1">
      <c r="A63" s="137" t="s">
        <v>22</v>
      </c>
      <c r="B63" s="60"/>
      <c r="C63" s="98"/>
      <c r="D63" s="98"/>
      <c r="E63" s="98"/>
      <c r="F63" s="98"/>
      <c r="G63" s="98"/>
      <c r="H63" s="98"/>
      <c r="I63" s="98"/>
      <c r="J63" s="98"/>
      <c r="K63" s="98">
        <f t="shared" si="0"/>
        <v>0</v>
      </c>
    </row>
    <row r="64" spans="1:11" ht="12" customHeight="1">
      <c r="A64" s="137"/>
      <c r="B64" s="60" t="s">
        <v>139</v>
      </c>
      <c r="C64" s="140">
        <v>61</v>
      </c>
      <c r="D64" s="97">
        <v>150</v>
      </c>
      <c r="E64" s="97">
        <v>0</v>
      </c>
      <c r="F64" s="97">
        <v>0</v>
      </c>
      <c r="G64" s="140">
        <v>0</v>
      </c>
      <c r="H64" s="140">
        <v>35</v>
      </c>
      <c r="I64" s="97">
        <v>0</v>
      </c>
      <c r="J64" s="140">
        <v>0</v>
      </c>
      <c r="K64" s="98">
        <f t="shared" si="0"/>
        <v>246</v>
      </c>
    </row>
    <row r="65" spans="1:11" ht="12" customHeight="1">
      <c r="A65" s="137"/>
      <c r="B65" s="60" t="s">
        <v>140</v>
      </c>
      <c r="C65" s="140">
        <v>190.2</v>
      </c>
      <c r="D65" s="97">
        <v>0</v>
      </c>
      <c r="E65" s="97">
        <v>0</v>
      </c>
      <c r="F65" s="97">
        <v>69</v>
      </c>
      <c r="G65" s="140">
        <v>51</v>
      </c>
      <c r="H65" s="140">
        <v>6.3</v>
      </c>
      <c r="I65" s="97">
        <v>0</v>
      </c>
      <c r="J65" s="140">
        <v>630</v>
      </c>
      <c r="K65" s="98">
        <f t="shared" si="0"/>
        <v>946.5</v>
      </c>
    </row>
    <row r="66" spans="1:11" ht="12" customHeight="1">
      <c r="A66" s="137"/>
      <c r="B66" s="60" t="s">
        <v>141</v>
      </c>
      <c r="C66" s="140">
        <v>195.53</v>
      </c>
      <c r="D66" s="97">
        <v>133.79</v>
      </c>
      <c r="E66" s="97">
        <v>0</v>
      </c>
      <c r="F66" s="97">
        <v>0</v>
      </c>
      <c r="G66" s="140">
        <v>26</v>
      </c>
      <c r="H66" s="140">
        <v>34.93</v>
      </c>
      <c r="I66" s="97">
        <v>0</v>
      </c>
      <c r="J66" s="140">
        <v>150</v>
      </c>
      <c r="K66" s="98">
        <f t="shared" si="0"/>
        <v>540.25</v>
      </c>
    </row>
    <row r="67" spans="1:11" s="11" customFormat="1" ht="12" customHeight="1">
      <c r="A67" s="137" t="s">
        <v>23</v>
      </c>
      <c r="B67" s="60"/>
      <c r="C67" s="98"/>
      <c r="D67" s="98"/>
      <c r="E67" s="98"/>
      <c r="F67" s="98"/>
      <c r="G67" s="98"/>
      <c r="H67" s="98"/>
      <c r="I67" s="98"/>
      <c r="J67" s="98"/>
      <c r="K67" s="98">
        <f t="shared" si="0"/>
        <v>0</v>
      </c>
    </row>
    <row r="68" spans="1:11" s="11" customFormat="1" ht="12" customHeight="1">
      <c r="A68" s="137"/>
      <c r="B68" s="60" t="s">
        <v>142</v>
      </c>
      <c r="C68" s="140">
        <v>87</v>
      </c>
      <c r="D68" s="140">
        <v>0</v>
      </c>
      <c r="E68" s="140">
        <v>0</v>
      </c>
      <c r="F68" s="140">
        <v>73</v>
      </c>
      <c r="G68" s="140">
        <v>97</v>
      </c>
      <c r="H68" s="140">
        <v>50.5</v>
      </c>
      <c r="I68" s="140">
        <v>0</v>
      </c>
      <c r="J68" s="140">
        <v>375</v>
      </c>
      <c r="K68" s="98">
        <f t="shared" si="0"/>
        <v>682.5</v>
      </c>
    </row>
    <row r="69" spans="1:11" s="11" customFormat="1" ht="12" customHeight="1">
      <c r="A69" s="137" t="s">
        <v>24</v>
      </c>
      <c r="B69" s="60"/>
      <c r="C69" s="98"/>
      <c r="D69" s="98"/>
      <c r="E69" s="98"/>
      <c r="F69" s="98"/>
      <c r="G69" s="98"/>
      <c r="H69" s="98"/>
      <c r="I69" s="98"/>
      <c r="J69" s="98"/>
      <c r="K69" s="98">
        <f t="shared" si="0"/>
        <v>0</v>
      </c>
    </row>
    <row r="70" spans="1:11" ht="12" customHeight="1">
      <c r="A70" s="137"/>
      <c r="B70" s="60" t="s">
        <v>143</v>
      </c>
      <c r="C70" s="140">
        <v>893.5</v>
      </c>
      <c r="D70" s="97">
        <v>0</v>
      </c>
      <c r="E70" s="97">
        <v>81.2</v>
      </c>
      <c r="F70" s="97">
        <v>0</v>
      </c>
      <c r="G70" s="140">
        <v>111.5</v>
      </c>
      <c r="H70" s="140">
        <v>190</v>
      </c>
      <c r="I70" s="97">
        <v>165</v>
      </c>
      <c r="J70" s="140">
        <v>8600</v>
      </c>
      <c r="K70" s="98">
        <f t="shared" si="0"/>
        <v>10041.2</v>
      </c>
    </row>
    <row r="71" spans="1:11" ht="12" customHeight="1">
      <c r="A71" s="137"/>
      <c r="B71" s="60" t="s">
        <v>144</v>
      </c>
      <c r="C71" s="140">
        <v>753.6</v>
      </c>
      <c r="D71" s="97">
        <v>0</v>
      </c>
      <c r="E71" s="97">
        <v>25</v>
      </c>
      <c r="F71" s="97">
        <v>341.05</v>
      </c>
      <c r="G71" s="140">
        <v>220</v>
      </c>
      <c r="H71" s="140">
        <v>84</v>
      </c>
      <c r="I71" s="97">
        <v>5.8</v>
      </c>
      <c r="J71" s="140">
        <v>300</v>
      </c>
      <c r="K71" s="98">
        <f t="shared" si="0"/>
        <v>1729.45</v>
      </c>
    </row>
    <row r="72" spans="1:11" ht="12" customHeight="1">
      <c r="A72" s="137"/>
      <c r="B72" s="60" t="s">
        <v>145</v>
      </c>
      <c r="C72" s="140">
        <v>313</v>
      </c>
      <c r="D72" s="97">
        <v>0</v>
      </c>
      <c r="E72" s="97">
        <v>12</v>
      </c>
      <c r="F72" s="97">
        <v>0</v>
      </c>
      <c r="G72" s="140">
        <v>0</v>
      </c>
      <c r="H72" s="140">
        <v>36</v>
      </c>
      <c r="I72" s="97">
        <v>8</v>
      </c>
      <c r="J72" s="140">
        <v>104</v>
      </c>
      <c r="K72" s="98">
        <f aca="true" t="shared" si="1" ref="K72:K92">SUM(C72:J72)</f>
        <v>473</v>
      </c>
    </row>
    <row r="73" spans="1:11" ht="12" customHeight="1">
      <c r="A73" s="137"/>
      <c r="B73" s="60" t="s">
        <v>146</v>
      </c>
      <c r="C73" s="140">
        <v>1200.72</v>
      </c>
      <c r="D73" s="97">
        <v>0</v>
      </c>
      <c r="E73" s="97">
        <v>0</v>
      </c>
      <c r="F73" s="97">
        <v>349.78</v>
      </c>
      <c r="G73" s="140">
        <v>0</v>
      </c>
      <c r="H73" s="140">
        <v>183.82</v>
      </c>
      <c r="I73" s="97">
        <v>79</v>
      </c>
      <c r="J73" s="140">
        <v>13290</v>
      </c>
      <c r="K73" s="98">
        <f t="shared" si="1"/>
        <v>15103.32</v>
      </c>
    </row>
    <row r="74" spans="1:11" ht="12" customHeight="1">
      <c r="A74" s="137"/>
      <c r="B74" s="60" t="s">
        <v>147</v>
      </c>
      <c r="C74" s="140">
        <v>480.34</v>
      </c>
      <c r="D74" s="97">
        <v>0</v>
      </c>
      <c r="E74" s="97">
        <v>0</v>
      </c>
      <c r="F74" s="97">
        <v>0</v>
      </c>
      <c r="G74" s="140">
        <v>67.2</v>
      </c>
      <c r="H74" s="140">
        <v>38.4</v>
      </c>
      <c r="I74" s="97">
        <v>15.6</v>
      </c>
      <c r="J74" s="140">
        <v>947.7</v>
      </c>
      <c r="K74" s="98">
        <f t="shared" si="1"/>
        <v>1549.24</v>
      </c>
    </row>
    <row r="75" spans="1:11" s="11" customFormat="1" ht="12" customHeight="1">
      <c r="A75" s="137" t="s">
        <v>25</v>
      </c>
      <c r="B75" s="60"/>
      <c r="C75" s="98"/>
      <c r="D75" s="98"/>
      <c r="E75" s="98"/>
      <c r="F75" s="98"/>
      <c r="G75" s="98"/>
      <c r="H75" s="98"/>
      <c r="I75" s="98"/>
      <c r="J75" s="98"/>
      <c r="K75" s="98">
        <f t="shared" si="1"/>
        <v>0</v>
      </c>
    </row>
    <row r="76" spans="1:11" ht="12" customHeight="1">
      <c r="A76" s="137"/>
      <c r="B76" s="60" t="s">
        <v>50</v>
      </c>
      <c r="C76" s="140">
        <v>4272</v>
      </c>
      <c r="D76" s="97">
        <v>320</v>
      </c>
      <c r="E76" s="97">
        <v>406</v>
      </c>
      <c r="F76" s="97">
        <v>1038</v>
      </c>
      <c r="G76" s="140">
        <v>0</v>
      </c>
      <c r="H76" s="140">
        <v>278</v>
      </c>
      <c r="I76" s="97">
        <v>986</v>
      </c>
      <c r="J76" s="140">
        <v>4300</v>
      </c>
      <c r="K76" s="98">
        <f t="shared" si="1"/>
        <v>11600</v>
      </c>
    </row>
    <row r="77" spans="1:11" ht="12" customHeight="1">
      <c r="A77" s="137"/>
      <c r="B77" s="60" t="s">
        <v>26</v>
      </c>
      <c r="C77" s="140">
        <v>1367</v>
      </c>
      <c r="D77" s="97">
        <v>0</v>
      </c>
      <c r="E77" s="97">
        <v>0</v>
      </c>
      <c r="F77" s="97">
        <v>0</v>
      </c>
      <c r="G77" s="140">
        <v>0</v>
      </c>
      <c r="H77" s="140">
        <v>33</v>
      </c>
      <c r="I77" s="97">
        <v>0</v>
      </c>
      <c r="J77" s="140">
        <v>265</v>
      </c>
      <c r="K77" s="98">
        <f t="shared" si="1"/>
        <v>1665</v>
      </c>
    </row>
    <row r="78" spans="1:11" s="11" customFormat="1" ht="12" customHeight="1">
      <c r="A78" s="137" t="s">
        <v>27</v>
      </c>
      <c r="B78" s="60"/>
      <c r="C78" s="98"/>
      <c r="D78" s="98"/>
      <c r="E78" s="98"/>
      <c r="F78" s="98"/>
      <c r="G78" s="98"/>
      <c r="H78" s="98"/>
      <c r="I78" s="98"/>
      <c r="J78" s="98"/>
      <c r="K78" s="98">
        <f t="shared" si="1"/>
        <v>0</v>
      </c>
    </row>
    <row r="79" spans="1:11" ht="12" customHeight="1">
      <c r="A79" s="137"/>
      <c r="B79" s="60" t="s">
        <v>50</v>
      </c>
      <c r="C79" s="140">
        <v>4805</v>
      </c>
      <c r="D79" s="97">
        <v>602</v>
      </c>
      <c r="E79" s="97">
        <v>336</v>
      </c>
      <c r="F79" s="97">
        <v>956</v>
      </c>
      <c r="G79" s="140">
        <v>0</v>
      </c>
      <c r="H79" s="140">
        <v>537</v>
      </c>
      <c r="I79" s="97">
        <v>330</v>
      </c>
      <c r="J79" s="140">
        <v>2320</v>
      </c>
      <c r="K79" s="98">
        <f t="shared" si="1"/>
        <v>9886</v>
      </c>
    </row>
    <row r="80" spans="1:11" ht="12" customHeight="1">
      <c r="A80" s="137"/>
      <c r="B80" s="60" t="s">
        <v>28</v>
      </c>
      <c r="C80" s="140">
        <v>992</v>
      </c>
      <c r="D80" s="97">
        <v>16</v>
      </c>
      <c r="E80" s="97">
        <v>59</v>
      </c>
      <c r="F80" s="97">
        <v>0</v>
      </c>
      <c r="G80" s="140">
        <v>0</v>
      </c>
      <c r="H80" s="140">
        <v>71</v>
      </c>
      <c r="I80" s="97">
        <v>97</v>
      </c>
      <c r="J80" s="140">
        <v>455</v>
      </c>
      <c r="K80" s="98">
        <f t="shared" si="1"/>
        <v>1690</v>
      </c>
    </row>
    <row r="81" spans="1:11" ht="12" customHeight="1">
      <c r="A81" s="137"/>
      <c r="B81" s="60" t="s">
        <v>29</v>
      </c>
      <c r="C81" s="140">
        <v>515</v>
      </c>
      <c r="D81" s="97">
        <v>0</v>
      </c>
      <c r="E81" s="97">
        <v>33</v>
      </c>
      <c r="F81" s="97">
        <v>0</v>
      </c>
      <c r="G81" s="140">
        <v>0</v>
      </c>
      <c r="H81" s="140">
        <v>40</v>
      </c>
      <c r="I81" s="97">
        <v>231</v>
      </c>
      <c r="J81" s="140">
        <v>2300</v>
      </c>
      <c r="K81" s="98">
        <f t="shared" si="1"/>
        <v>3119</v>
      </c>
    </row>
    <row r="82" spans="1:11" s="11" customFormat="1" ht="12" customHeight="1">
      <c r="A82" s="137" t="s">
        <v>30</v>
      </c>
      <c r="B82" s="60"/>
      <c r="C82" s="98"/>
      <c r="D82" s="98"/>
      <c r="E82" s="98"/>
      <c r="F82" s="98"/>
      <c r="G82" s="98"/>
      <c r="H82" s="98"/>
      <c r="I82" s="98"/>
      <c r="J82" s="98"/>
      <c r="K82" s="98">
        <f t="shared" si="1"/>
        <v>0</v>
      </c>
    </row>
    <row r="83" spans="1:11" ht="12" customHeight="1">
      <c r="A83" s="137"/>
      <c r="B83" s="60" t="s">
        <v>50</v>
      </c>
      <c r="C83" s="140">
        <v>4161.1</v>
      </c>
      <c r="D83" s="97">
        <v>313.1</v>
      </c>
      <c r="E83" s="97">
        <v>325.9</v>
      </c>
      <c r="F83" s="97">
        <v>711.8</v>
      </c>
      <c r="G83" s="140">
        <v>0</v>
      </c>
      <c r="H83" s="140">
        <v>462</v>
      </c>
      <c r="I83" s="97">
        <v>2406</v>
      </c>
      <c r="J83" s="140">
        <v>7599.77</v>
      </c>
      <c r="K83" s="98">
        <f t="shared" si="1"/>
        <v>15979.67</v>
      </c>
    </row>
    <row r="84" spans="1:11" s="11" customFormat="1" ht="12" customHeight="1">
      <c r="A84" s="137" t="s">
        <v>31</v>
      </c>
      <c r="B84" s="60"/>
      <c r="C84" s="98"/>
      <c r="D84" s="98"/>
      <c r="E84" s="98"/>
      <c r="F84" s="98"/>
      <c r="G84" s="98"/>
      <c r="H84" s="98"/>
      <c r="I84" s="98"/>
      <c r="J84" s="98"/>
      <c r="K84" s="98">
        <f t="shared" si="1"/>
        <v>0</v>
      </c>
    </row>
    <row r="85" spans="1:11" ht="12" customHeight="1">
      <c r="A85" s="137"/>
      <c r="B85" s="60" t="s">
        <v>50</v>
      </c>
      <c r="C85" s="140">
        <v>1381</v>
      </c>
      <c r="D85" s="97">
        <v>105</v>
      </c>
      <c r="E85" s="97">
        <v>145</v>
      </c>
      <c r="F85" s="97">
        <v>277</v>
      </c>
      <c r="G85" s="140">
        <v>0</v>
      </c>
      <c r="H85" s="140">
        <v>107</v>
      </c>
      <c r="I85" s="97">
        <v>74</v>
      </c>
      <c r="J85" s="140">
        <v>150</v>
      </c>
      <c r="K85" s="98">
        <f t="shared" si="1"/>
        <v>2239</v>
      </c>
    </row>
    <row r="86" spans="1:11" s="11" customFormat="1" ht="12" customHeight="1">
      <c r="A86" s="137" t="s">
        <v>32</v>
      </c>
      <c r="B86" s="60"/>
      <c r="C86" s="98"/>
      <c r="D86" s="98"/>
      <c r="E86" s="98"/>
      <c r="F86" s="98"/>
      <c r="G86" s="98"/>
      <c r="H86" s="98"/>
      <c r="I86" s="98"/>
      <c r="J86" s="98"/>
      <c r="K86" s="98">
        <f t="shared" si="1"/>
        <v>0</v>
      </c>
    </row>
    <row r="87" spans="1:11" ht="12" customHeight="1">
      <c r="A87" s="137"/>
      <c r="B87" s="60" t="s">
        <v>50</v>
      </c>
      <c r="C87" s="140">
        <v>1702.6</v>
      </c>
      <c r="D87" s="97">
        <v>248.4</v>
      </c>
      <c r="E87" s="97">
        <v>118.9</v>
      </c>
      <c r="F87" s="97">
        <v>160.9</v>
      </c>
      <c r="G87" s="140">
        <v>0</v>
      </c>
      <c r="H87" s="140">
        <v>201.2</v>
      </c>
      <c r="I87" s="97">
        <v>193.9</v>
      </c>
      <c r="J87" s="140">
        <v>413</v>
      </c>
      <c r="K87" s="98">
        <f t="shared" si="1"/>
        <v>3038.9</v>
      </c>
    </row>
    <row r="88" spans="1:11" s="11" customFormat="1" ht="12" customHeight="1">
      <c r="A88" s="137" t="s">
        <v>33</v>
      </c>
      <c r="B88" s="60"/>
      <c r="C88" s="98"/>
      <c r="D88" s="98"/>
      <c r="E88" s="98"/>
      <c r="F88" s="98"/>
      <c r="G88" s="98"/>
      <c r="H88" s="98"/>
      <c r="I88" s="98"/>
      <c r="J88" s="98"/>
      <c r="K88" s="98">
        <f t="shared" si="1"/>
        <v>0</v>
      </c>
    </row>
    <row r="89" spans="1:11" ht="12" customHeight="1">
      <c r="A89" s="137"/>
      <c r="B89" s="60" t="s">
        <v>50</v>
      </c>
      <c r="C89" s="140">
        <v>1056.42</v>
      </c>
      <c r="D89" s="97">
        <v>46.62</v>
      </c>
      <c r="E89" s="97">
        <v>74.38</v>
      </c>
      <c r="F89" s="97">
        <v>300</v>
      </c>
      <c r="G89" s="140">
        <v>0</v>
      </c>
      <c r="H89" s="140">
        <v>79.24</v>
      </c>
      <c r="I89" s="97">
        <v>0</v>
      </c>
      <c r="J89" s="140">
        <v>500</v>
      </c>
      <c r="K89" s="98">
        <f t="shared" si="1"/>
        <v>2056.66</v>
      </c>
    </row>
    <row r="90" spans="1:11" s="11" customFormat="1" ht="12" customHeight="1">
      <c r="A90" s="137" t="s">
        <v>34</v>
      </c>
      <c r="B90" s="60"/>
      <c r="C90" s="98"/>
      <c r="D90" s="98"/>
      <c r="E90" s="98"/>
      <c r="F90" s="98"/>
      <c r="G90" s="98"/>
      <c r="H90" s="98"/>
      <c r="I90" s="98"/>
      <c r="J90" s="98"/>
      <c r="K90" s="98">
        <f t="shared" si="1"/>
        <v>0</v>
      </c>
    </row>
    <row r="91" spans="1:11" ht="12" customHeight="1">
      <c r="A91" s="137"/>
      <c r="B91" s="60" t="s">
        <v>50</v>
      </c>
      <c r="C91" s="140">
        <v>1071.7</v>
      </c>
      <c r="D91" s="97">
        <v>34.2</v>
      </c>
      <c r="E91" s="97">
        <v>140</v>
      </c>
      <c r="F91" s="97">
        <v>0</v>
      </c>
      <c r="G91" s="140">
        <v>0</v>
      </c>
      <c r="H91" s="140">
        <v>97.2</v>
      </c>
      <c r="I91" s="97">
        <v>56.4</v>
      </c>
      <c r="J91" s="140">
        <v>746</v>
      </c>
      <c r="K91" s="98">
        <f t="shared" si="1"/>
        <v>2145.5</v>
      </c>
    </row>
    <row r="92" spans="1:11" ht="12" customHeight="1">
      <c r="A92" s="137"/>
      <c r="B92" s="62" t="s">
        <v>148</v>
      </c>
      <c r="C92" s="140">
        <v>831.4</v>
      </c>
      <c r="D92" s="97">
        <v>0</v>
      </c>
      <c r="E92" s="97">
        <v>43.1</v>
      </c>
      <c r="F92" s="97">
        <v>0</v>
      </c>
      <c r="G92" s="140">
        <v>0</v>
      </c>
      <c r="H92" s="140">
        <v>98</v>
      </c>
      <c r="I92" s="97">
        <v>33</v>
      </c>
      <c r="J92" s="140">
        <v>0</v>
      </c>
      <c r="K92" s="98">
        <f t="shared" si="1"/>
        <v>1005.5</v>
      </c>
    </row>
    <row r="93" spans="3:10" ht="12.75">
      <c r="C93" s="13"/>
      <c r="D93" s="13"/>
      <c r="E93" s="13"/>
      <c r="F93" s="13"/>
      <c r="G93" s="13"/>
      <c r="H93" s="13"/>
      <c r="I93" s="13"/>
      <c r="J93" s="13"/>
    </row>
    <row r="94" ht="12.75">
      <c r="J94" s="14"/>
    </row>
  </sheetData>
  <sheetProtection password="DC81" sheet="1" objects="1" scenarios="1" selectLockedCells="1" selectUnlockedCells="1"/>
  <mergeCells count="2">
    <mergeCell ref="A1:K1"/>
    <mergeCell ref="A2:K2"/>
  </mergeCells>
  <printOptions/>
  <pageMargins left="0.3937007874015748" right="0.3937007874015748" top="0.3937007874015748" bottom="0.7874015748031497" header="0.1968503937007874" footer="0.1968503937007874"/>
  <pageSetup fitToHeight="1" fitToWidth="1" horizontalDpi="600" verticalDpi="600" orientation="portrait" paperSize="9" scale="50" r:id="rId1"/>
  <headerFooter alignWithMargins="0">
    <oddFooter xml:space="preserve">&amp;C&amp;14&amp;A 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Foglio3">
    <tabColor indexed="43"/>
    <pageSetUpPr fitToPage="1"/>
  </sheetPr>
  <dimension ref="A1:K94"/>
  <sheetViews>
    <sheetView showGridLines="0" defaultGridColor="0" zoomScale="75" zoomScaleNormal="75" colorId="22" workbookViewId="0" topLeftCell="A1">
      <selection activeCell="A1" sqref="A1:K1"/>
    </sheetView>
  </sheetViews>
  <sheetFormatPr defaultColWidth="9.140625" defaultRowHeight="12.75"/>
  <cols>
    <col min="1" max="1" width="21.7109375" style="7" customWidth="1"/>
    <col min="2" max="2" width="23.7109375" style="7" customWidth="1"/>
    <col min="3" max="3" width="18.57421875" style="7" customWidth="1"/>
    <col min="4" max="17" width="16.421875" style="7" customWidth="1"/>
    <col min="18" max="16384" width="9.140625" style="7" customWidth="1"/>
  </cols>
  <sheetData>
    <row r="1" spans="1:11" ht="42.75" customHeight="1">
      <c r="A1" s="206" t="s">
        <v>53</v>
      </c>
      <c r="B1" s="207"/>
      <c r="C1" s="207"/>
      <c r="D1" s="207"/>
      <c r="E1" s="207"/>
      <c r="F1" s="207"/>
      <c r="G1" s="207"/>
      <c r="H1" s="207"/>
      <c r="I1" s="207"/>
      <c r="J1" s="207"/>
      <c r="K1" s="208"/>
    </row>
    <row r="2" spans="1:11" ht="33.75" customHeight="1">
      <c r="A2" s="209" t="s">
        <v>0</v>
      </c>
      <c r="B2" s="210"/>
      <c r="C2" s="210"/>
      <c r="D2" s="210"/>
      <c r="E2" s="210"/>
      <c r="F2" s="210"/>
      <c r="G2" s="210"/>
      <c r="H2" s="210"/>
      <c r="I2" s="210"/>
      <c r="J2" s="210"/>
      <c r="K2" s="208"/>
    </row>
    <row r="3" spans="1:11" ht="25.5">
      <c r="A3" s="135" t="s">
        <v>1</v>
      </c>
      <c r="B3" s="135" t="s">
        <v>49</v>
      </c>
      <c r="C3" s="136" t="s">
        <v>2</v>
      </c>
      <c r="D3" s="136" t="s">
        <v>3</v>
      </c>
      <c r="E3" s="136" t="s">
        <v>4</v>
      </c>
      <c r="F3" s="136" t="s">
        <v>5</v>
      </c>
      <c r="G3" s="136" t="s">
        <v>47</v>
      </c>
      <c r="H3" s="136" t="s">
        <v>46</v>
      </c>
      <c r="I3" s="136" t="s">
        <v>6</v>
      </c>
      <c r="J3" s="136" t="s">
        <v>7</v>
      </c>
      <c r="K3" s="136" t="s">
        <v>56</v>
      </c>
    </row>
    <row r="4" spans="1:11" ht="12.75">
      <c r="A4" s="137"/>
      <c r="B4" s="138"/>
      <c r="C4" s="139"/>
      <c r="D4" s="139"/>
      <c r="E4" s="139"/>
      <c r="F4" s="139"/>
      <c r="G4" s="139"/>
      <c r="H4" s="139"/>
      <c r="I4" s="139"/>
      <c r="J4" s="139"/>
      <c r="K4" s="136"/>
    </row>
    <row r="5" spans="1:11" ht="12.75">
      <c r="A5" s="137"/>
      <c r="B5" s="138"/>
      <c r="C5" s="96" t="s">
        <v>8</v>
      </c>
      <c r="D5" s="96" t="s">
        <v>8</v>
      </c>
      <c r="E5" s="96" t="s">
        <v>8</v>
      </c>
      <c r="F5" s="96" t="s">
        <v>8</v>
      </c>
      <c r="G5" s="96" t="s">
        <v>8</v>
      </c>
      <c r="H5" s="96" t="s">
        <v>8</v>
      </c>
      <c r="I5" s="96" t="s">
        <v>8</v>
      </c>
      <c r="J5" s="96" t="s">
        <v>8</v>
      </c>
      <c r="K5" s="136" t="s">
        <v>8</v>
      </c>
    </row>
    <row r="6" spans="1:11" s="15" customFormat="1" ht="12" customHeight="1">
      <c r="A6" s="137" t="s">
        <v>9</v>
      </c>
      <c r="B6" s="138"/>
      <c r="C6" s="141"/>
      <c r="D6" s="141"/>
      <c r="E6" s="141"/>
      <c r="F6" s="141"/>
      <c r="G6" s="141"/>
      <c r="H6" s="140"/>
      <c r="I6" s="141"/>
      <c r="J6" s="141"/>
      <c r="K6" s="136"/>
    </row>
    <row r="7" spans="1:11" ht="12" customHeight="1">
      <c r="A7" s="137"/>
      <c r="B7" s="60" t="s">
        <v>95</v>
      </c>
      <c r="C7" s="141">
        <v>0</v>
      </c>
      <c r="D7" s="141">
        <v>0</v>
      </c>
      <c r="E7" s="141">
        <v>0</v>
      </c>
      <c r="F7" s="141">
        <v>0</v>
      </c>
      <c r="G7" s="141">
        <v>0</v>
      </c>
      <c r="H7" s="140">
        <v>0</v>
      </c>
      <c r="I7" s="141">
        <v>0</v>
      </c>
      <c r="J7" s="141">
        <v>0</v>
      </c>
      <c r="K7" s="142">
        <f>SUM(C7:J7)</f>
        <v>0</v>
      </c>
    </row>
    <row r="8" spans="1:11" ht="12" customHeight="1">
      <c r="A8" s="137"/>
      <c r="B8" s="60" t="s">
        <v>96</v>
      </c>
      <c r="C8" s="141">
        <v>0</v>
      </c>
      <c r="D8" s="141">
        <v>0</v>
      </c>
      <c r="E8" s="141">
        <v>0</v>
      </c>
      <c r="F8" s="141">
        <v>0</v>
      </c>
      <c r="G8" s="141">
        <v>0</v>
      </c>
      <c r="H8" s="140">
        <v>0</v>
      </c>
      <c r="I8" s="141">
        <v>0</v>
      </c>
      <c r="J8" s="141">
        <v>0</v>
      </c>
      <c r="K8" s="142">
        <f aca="true" t="shared" si="0" ref="K8:K71">SUM(C8:J8)</f>
        <v>0</v>
      </c>
    </row>
    <row r="9" spans="1:11" ht="12" customHeight="1">
      <c r="A9" s="137"/>
      <c r="B9" s="60" t="s">
        <v>97</v>
      </c>
      <c r="C9" s="141">
        <v>0</v>
      </c>
      <c r="D9" s="141">
        <v>0</v>
      </c>
      <c r="E9" s="141">
        <v>0</v>
      </c>
      <c r="F9" s="141">
        <v>0</v>
      </c>
      <c r="G9" s="141">
        <v>0</v>
      </c>
      <c r="H9" s="140">
        <v>0</v>
      </c>
      <c r="I9" s="141">
        <v>0</v>
      </c>
      <c r="J9" s="141">
        <v>0</v>
      </c>
      <c r="K9" s="142">
        <f t="shared" si="0"/>
        <v>0</v>
      </c>
    </row>
    <row r="10" spans="1:11" ht="12" customHeight="1">
      <c r="A10" s="137"/>
      <c r="B10" s="60" t="s">
        <v>98</v>
      </c>
      <c r="C10" s="141">
        <v>0</v>
      </c>
      <c r="D10" s="141">
        <v>0</v>
      </c>
      <c r="E10" s="141">
        <v>0</v>
      </c>
      <c r="F10" s="141">
        <v>0</v>
      </c>
      <c r="G10" s="141">
        <v>0</v>
      </c>
      <c r="H10" s="140">
        <v>0</v>
      </c>
      <c r="I10" s="141">
        <v>0</v>
      </c>
      <c r="J10" s="141">
        <v>0</v>
      </c>
      <c r="K10" s="142">
        <f t="shared" si="0"/>
        <v>0</v>
      </c>
    </row>
    <row r="11" spans="1:11" ht="12" customHeight="1">
      <c r="A11" s="137"/>
      <c r="B11" s="60" t="s">
        <v>99</v>
      </c>
      <c r="C11" s="141">
        <v>0</v>
      </c>
      <c r="D11" s="141">
        <v>0</v>
      </c>
      <c r="E11" s="141">
        <v>0</v>
      </c>
      <c r="F11" s="141">
        <v>0</v>
      </c>
      <c r="G11" s="141">
        <v>0</v>
      </c>
      <c r="H11" s="140">
        <v>0</v>
      </c>
      <c r="I11" s="141">
        <v>0</v>
      </c>
      <c r="J11" s="141">
        <v>0</v>
      </c>
      <c r="K11" s="142">
        <f t="shared" si="0"/>
        <v>0</v>
      </c>
    </row>
    <row r="12" spans="1:11" s="15" customFormat="1" ht="12" customHeight="1">
      <c r="A12" s="137" t="s">
        <v>10</v>
      </c>
      <c r="B12" s="60"/>
      <c r="C12" s="141"/>
      <c r="D12" s="141"/>
      <c r="E12" s="141"/>
      <c r="F12" s="141"/>
      <c r="G12" s="141"/>
      <c r="H12" s="140"/>
      <c r="I12" s="141"/>
      <c r="J12" s="141"/>
      <c r="K12" s="142">
        <f t="shared" si="0"/>
        <v>0</v>
      </c>
    </row>
    <row r="13" spans="1:11" ht="12" customHeight="1">
      <c r="A13" s="137"/>
      <c r="B13" s="60" t="s">
        <v>100</v>
      </c>
      <c r="C13" s="141">
        <v>0</v>
      </c>
      <c r="D13" s="141">
        <v>0</v>
      </c>
      <c r="E13" s="141">
        <v>0</v>
      </c>
      <c r="F13" s="141">
        <v>0</v>
      </c>
      <c r="G13" s="141">
        <v>0</v>
      </c>
      <c r="H13" s="140">
        <v>0</v>
      </c>
      <c r="I13" s="141">
        <v>0</v>
      </c>
      <c r="J13" s="141">
        <v>0</v>
      </c>
      <c r="K13" s="142">
        <f t="shared" si="0"/>
        <v>0</v>
      </c>
    </row>
    <row r="14" spans="1:11" ht="12" customHeight="1">
      <c r="A14" s="137"/>
      <c r="B14" s="60" t="s">
        <v>101</v>
      </c>
      <c r="C14" s="141">
        <v>0</v>
      </c>
      <c r="D14" s="141">
        <v>0</v>
      </c>
      <c r="E14" s="141">
        <v>0</v>
      </c>
      <c r="F14" s="141">
        <v>0</v>
      </c>
      <c r="G14" s="141">
        <v>0</v>
      </c>
      <c r="H14" s="140">
        <v>0</v>
      </c>
      <c r="I14" s="141">
        <v>0</v>
      </c>
      <c r="J14" s="141">
        <v>0</v>
      </c>
      <c r="K14" s="142">
        <f t="shared" si="0"/>
        <v>0</v>
      </c>
    </row>
    <row r="15" spans="1:11" s="15" customFormat="1" ht="12" customHeight="1">
      <c r="A15" s="137" t="s">
        <v>11</v>
      </c>
      <c r="B15" s="60"/>
      <c r="C15" s="141"/>
      <c r="D15" s="141"/>
      <c r="E15" s="141"/>
      <c r="F15" s="141"/>
      <c r="G15" s="141"/>
      <c r="H15" s="140"/>
      <c r="I15" s="141"/>
      <c r="J15" s="141"/>
      <c r="K15" s="142">
        <f t="shared" si="0"/>
        <v>0</v>
      </c>
    </row>
    <row r="16" spans="1:11" ht="12" customHeight="1">
      <c r="A16" s="137"/>
      <c r="B16" s="60" t="s">
        <v>102</v>
      </c>
      <c r="C16" s="141">
        <v>0</v>
      </c>
      <c r="D16" s="141">
        <v>0</v>
      </c>
      <c r="E16" s="141">
        <v>0</v>
      </c>
      <c r="F16" s="141">
        <v>0</v>
      </c>
      <c r="G16" s="141">
        <v>0</v>
      </c>
      <c r="H16" s="140">
        <v>0</v>
      </c>
      <c r="I16" s="141">
        <v>0</v>
      </c>
      <c r="J16" s="141">
        <v>0</v>
      </c>
      <c r="K16" s="142">
        <f t="shared" si="0"/>
        <v>0</v>
      </c>
    </row>
    <row r="17" spans="1:11" ht="12" customHeight="1">
      <c r="A17" s="137"/>
      <c r="B17" s="60" t="s">
        <v>103</v>
      </c>
      <c r="C17" s="141">
        <v>0</v>
      </c>
      <c r="D17" s="141">
        <v>0</v>
      </c>
      <c r="E17" s="141">
        <v>0</v>
      </c>
      <c r="F17" s="141">
        <v>0</v>
      </c>
      <c r="G17" s="141">
        <v>0</v>
      </c>
      <c r="H17" s="140">
        <v>0</v>
      </c>
      <c r="I17" s="141">
        <v>0</v>
      </c>
      <c r="J17" s="141">
        <v>0</v>
      </c>
      <c r="K17" s="142">
        <f t="shared" si="0"/>
        <v>0</v>
      </c>
    </row>
    <row r="18" spans="1:11" s="15" customFormat="1" ht="12" customHeight="1">
      <c r="A18" s="137" t="s">
        <v>12</v>
      </c>
      <c r="B18" s="60"/>
      <c r="C18" s="142"/>
      <c r="D18" s="142"/>
      <c r="E18" s="142"/>
      <c r="F18" s="142"/>
      <c r="G18" s="142"/>
      <c r="H18" s="98"/>
      <c r="I18" s="142"/>
      <c r="J18" s="142"/>
      <c r="K18" s="142">
        <f t="shared" si="0"/>
        <v>0</v>
      </c>
    </row>
    <row r="19" spans="1:11" ht="12" customHeight="1">
      <c r="A19" s="137"/>
      <c r="B19" s="60" t="s">
        <v>104</v>
      </c>
      <c r="C19" s="141">
        <v>0</v>
      </c>
      <c r="D19" s="141">
        <v>0</v>
      </c>
      <c r="E19" s="141">
        <v>0</v>
      </c>
      <c r="F19" s="141">
        <v>0</v>
      </c>
      <c r="G19" s="141">
        <v>0</v>
      </c>
      <c r="H19" s="140">
        <v>0</v>
      </c>
      <c r="I19" s="141">
        <v>0</v>
      </c>
      <c r="J19" s="141">
        <v>0</v>
      </c>
      <c r="K19" s="142">
        <f t="shared" si="0"/>
        <v>0</v>
      </c>
    </row>
    <row r="20" spans="1:11" ht="12" customHeight="1">
      <c r="A20" s="137"/>
      <c r="B20" s="60" t="s">
        <v>105</v>
      </c>
      <c r="C20" s="141">
        <v>158.71</v>
      </c>
      <c r="D20" s="141">
        <v>0</v>
      </c>
      <c r="E20" s="141">
        <v>109.61</v>
      </c>
      <c r="F20" s="141">
        <v>0</v>
      </c>
      <c r="G20" s="141"/>
      <c r="H20" s="140">
        <v>11.44</v>
      </c>
      <c r="I20" s="141">
        <v>0</v>
      </c>
      <c r="J20" s="141">
        <v>0</v>
      </c>
      <c r="K20" s="142">
        <f t="shared" si="0"/>
        <v>279.76</v>
      </c>
    </row>
    <row r="21" spans="1:11" s="15" customFormat="1" ht="12" customHeight="1">
      <c r="A21" s="137" t="s">
        <v>13</v>
      </c>
      <c r="B21" s="60"/>
      <c r="C21" s="142"/>
      <c r="D21" s="142"/>
      <c r="E21" s="142"/>
      <c r="F21" s="142"/>
      <c r="G21" s="142"/>
      <c r="H21" s="98"/>
      <c r="I21" s="142"/>
      <c r="J21" s="142"/>
      <c r="K21" s="142">
        <f t="shared" si="0"/>
        <v>0</v>
      </c>
    </row>
    <row r="22" spans="1:11" ht="12" customHeight="1">
      <c r="A22" s="137"/>
      <c r="B22" s="60" t="s">
        <v>106</v>
      </c>
      <c r="C22" s="141">
        <v>250</v>
      </c>
      <c r="D22" s="141">
        <v>80</v>
      </c>
      <c r="E22" s="141">
        <v>120</v>
      </c>
      <c r="F22" s="141">
        <v>0</v>
      </c>
      <c r="G22" s="141"/>
      <c r="H22" s="140">
        <v>40</v>
      </c>
      <c r="I22" s="141">
        <v>0</v>
      </c>
      <c r="J22" s="141">
        <v>250</v>
      </c>
      <c r="K22" s="142">
        <f t="shared" si="0"/>
        <v>740</v>
      </c>
    </row>
    <row r="23" spans="1:11" s="15" customFormat="1" ht="12" customHeight="1">
      <c r="A23" s="137" t="s">
        <v>14</v>
      </c>
      <c r="B23" s="60"/>
      <c r="C23" s="141"/>
      <c r="D23" s="141"/>
      <c r="E23" s="141"/>
      <c r="F23" s="141"/>
      <c r="G23" s="141"/>
      <c r="H23" s="140"/>
      <c r="I23" s="141"/>
      <c r="J23" s="141"/>
      <c r="K23" s="142">
        <f t="shared" si="0"/>
        <v>0</v>
      </c>
    </row>
    <row r="24" spans="1:11" ht="12" customHeight="1">
      <c r="A24" s="137"/>
      <c r="B24" s="60" t="s">
        <v>107</v>
      </c>
      <c r="C24" s="141">
        <v>0</v>
      </c>
      <c r="D24" s="141">
        <v>0</v>
      </c>
      <c r="E24" s="141">
        <v>0</v>
      </c>
      <c r="F24" s="141">
        <v>0</v>
      </c>
      <c r="G24" s="141">
        <v>0</v>
      </c>
      <c r="H24" s="140">
        <v>0</v>
      </c>
      <c r="I24" s="141">
        <v>0</v>
      </c>
      <c r="J24" s="141">
        <v>0</v>
      </c>
      <c r="K24" s="142">
        <f t="shared" si="0"/>
        <v>0</v>
      </c>
    </row>
    <row r="25" spans="1:11" s="15" customFormat="1" ht="12" customHeight="1">
      <c r="A25" s="137" t="s">
        <v>15</v>
      </c>
      <c r="B25" s="60"/>
      <c r="C25" s="141"/>
      <c r="D25" s="141"/>
      <c r="E25" s="141"/>
      <c r="F25" s="141"/>
      <c r="G25" s="141"/>
      <c r="H25" s="140"/>
      <c r="I25" s="141"/>
      <c r="J25" s="141"/>
      <c r="K25" s="142">
        <f t="shared" si="0"/>
        <v>0</v>
      </c>
    </row>
    <row r="26" spans="1:11" ht="12" customHeight="1">
      <c r="A26" s="137"/>
      <c r="B26" s="60" t="s">
        <v>108</v>
      </c>
      <c r="C26" s="141">
        <v>0</v>
      </c>
      <c r="D26" s="141">
        <v>0</v>
      </c>
      <c r="E26" s="141">
        <v>0</v>
      </c>
      <c r="F26" s="141">
        <v>0</v>
      </c>
      <c r="G26" s="141">
        <v>0</v>
      </c>
      <c r="H26" s="140">
        <v>0</v>
      </c>
      <c r="I26" s="141">
        <v>0</v>
      </c>
      <c r="J26" s="141">
        <v>0</v>
      </c>
      <c r="K26" s="142">
        <f t="shared" si="0"/>
        <v>0</v>
      </c>
    </row>
    <row r="27" spans="1:11" s="15" customFormat="1" ht="12" customHeight="1">
      <c r="A27" s="137" t="s">
        <v>16</v>
      </c>
      <c r="B27" s="60"/>
      <c r="C27" s="141"/>
      <c r="D27" s="141"/>
      <c r="E27" s="141"/>
      <c r="F27" s="141"/>
      <c r="G27" s="141"/>
      <c r="H27" s="140"/>
      <c r="I27" s="141"/>
      <c r="J27" s="141"/>
      <c r="K27" s="142">
        <f t="shared" si="0"/>
        <v>0</v>
      </c>
    </row>
    <row r="28" spans="1:11" ht="12" customHeight="1">
      <c r="A28" s="137"/>
      <c r="B28" s="60" t="s">
        <v>109</v>
      </c>
      <c r="C28" s="141">
        <v>0</v>
      </c>
      <c r="D28" s="141">
        <v>0</v>
      </c>
      <c r="E28" s="141">
        <v>0</v>
      </c>
      <c r="F28" s="141">
        <v>0</v>
      </c>
      <c r="G28" s="141">
        <v>0</v>
      </c>
      <c r="H28" s="140">
        <v>0</v>
      </c>
      <c r="I28" s="141">
        <v>0</v>
      </c>
      <c r="J28" s="141">
        <v>0</v>
      </c>
      <c r="K28" s="142">
        <f t="shared" si="0"/>
        <v>0</v>
      </c>
    </row>
    <row r="29" spans="1:11" ht="12" customHeight="1">
      <c r="A29" s="137"/>
      <c r="B29" s="60" t="s">
        <v>110</v>
      </c>
      <c r="C29" s="141">
        <v>0</v>
      </c>
      <c r="D29" s="141">
        <v>0</v>
      </c>
      <c r="E29" s="141">
        <v>0</v>
      </c>
      <c r="F29" s="141">
        <v>0</v>
      </c>
      <c r="G29" s="141">
        <v>0</v>
      </c>
      <c r="H29" s="140">
        <v>0</v>
      </c>
      <c r="I29" s="141">
        <v>0</v>
      </c>
      <c r="J29" s="141">
        <v>0</v>
      </c>
      <c r="K29" s="142">
        <f t="shared" si="0"/>
        <v>0</v>
      </c>
    </row>
    <row r="30" spans="1:11" ht="12" customHeight="1">
      <c r="A30" s="137"/>
      <c r="B30" s="60" t="s">
        <v>111</v>
      </c>
      <c r="C30" s="141">
        <v>0</v>
      </c>
      <c r="D30" s="141">
        <v>0</v>
      </c>
      <c r="E30" s="141">
        <v>0</v>
      </c>
      <c r="F30" s="141">
        <v>0</v>
      </c>
      <c r="G30" s="141">
        <v>0</v>
      </c>
      <c r="H30" s="140">
        <v>0</v>
      </c>
      <c r="I30" s="141">
        <v>0</v>
      </c>
      <c r="J30" s="141">
        <v>0</v>
      </c>
      <c r="K30" s="142">
        <f t="shared" si="0"/>
        <v>0</v>
      </c>
    </row>
    <row r="31" spans="1:11" ht="12" customHeight="1">
      <c r="A31" s="137"/>
      <c r="B31" s="60" t="s">
        <v>112</v>
      </c>
      <c r="C31" s="141">
        <v>0</v>
      </c>
      <c r="D31" s="141">
        <v>0</v>
      </c>
      <c r="E31" s="141">
        <v>0</v>
      </c>
      <c r="F31" s="141">
        <v>0</v>
      </c>
      <c r="G31" s="141">
        <v>0</v>
      </c>
      <c r="H31" s="140">
        <v>0</v>
      </c>
      <c r="I31" s="141">
        <v>0</v>
      </c>
      <c r="J31" s="141">
        <v>0</v>
      </c>
      <c r="K31" s="142">
        <f t="shared" si="0"/>
        <v>0</v>
      </c>
    </row>
    <row r="32" spans="1:11" ht="12" customHeight="1">
      <c r="A32" s="137"/>
      <c r="B32" s="60" t="s">
        <v>113</v>
      </c>
      <c r="C32" s="141">
        <v>0</v>
      </c>
      <c r="D32" s="141">
        <v>0</v>
      </c>
      <c r="E32" s="141">
        <v>0</v>
      </c>
      <c r="F32" s="141">
        <v>0</v>
      </c>
      <c r="G32" s="141">
        <v>0</v>
      </c>
      <c r="H32" s="140">
        <v>0</v>
      </c>
      <c r="I32" s="141">
        <v>0</v>
      </c>
      <c r="J32" s="141">
        <v>0</v>
      </c>
      <c r="K32" s="142">
        <f t="shared" si="0"/>
        <v>0</v>
      </c>
    </row>
    <row r="33" spans="1:11" s="15" customFormat="1" ht="12" customHeight="1">
      <c r="A33" s="137" t="s">
        <v>17</v>
      </c>
      <c r="B33" s="60"/>
      <c r="C33" s="141"/>
      <c r="D33" s="141"/>
      <c r="E33" s="141"/>
      <c r="F33" s="141"/>
      <c r="G33" s="141"/>
      <c r="H33" s="140"/>
      <c r="I33" s="141"/>
      <c r="J33" s="141"/>
      <c r="K33" s="142">
        <f t="shared" si="0"/>
        <v>0</v>
      </c>
    </row>
    <row r="34" spans="1:11" ht="12" customHeight="1">
      <c r="A34" s="137"/>
      <c r="B34" s="60" t="s">
        <v>114</v>
      </c>
      <c r="C34" s="141">
        <v>0</v>
      </c>
      <c r="D34" s="141">
        <v>0</v>
      </c>
      <c r="E34" s="141">
        <v>0</v>
      </c>
      <c r="F34" s="141">
        <v>0</v>
      </c>
      <c r="G34" s="141">
        <v>0</v>
      </c>
      <c r="H34" s="140">
        <v>0</v>
      </c>
      <c r="I34" s="141">
        <v>0</v>
      </c>
      <c r="J34" s="141">
        <v>0</v>
      </c>
      <c r="K34" s="142">
        <f t="shared" si="0"/>
        <v>0</v>
      </c>
    </row>
    <row r="35" spans="1:11" ht="12" customHeight="1">
      <c r="A35" s="137"/>
      <c r="B35" s="60" t="s">
        <v>115</v>
      </c>
      <c r="C35" s="141">
        <v>0</v>
      </c>
      <c r="D35" s="141">
        <v>0</v>
      </c>
      <c r="E35" s="141">
        <v>0</v>
      </c>
      <c r="F35" s="141">
        <v>0</v>
      </c>
      <c r="G35" s="141">
        <v>0</v>
      </c>
      <c r="H35" s="140">
        <v>0</v>
      </c>
      <c r="I35" s="141">
        <v>0</v>
      </c>
      <c r="J35" s="141">
        <v>0</v>
      </c>
      <c r="K35" s="142">
        <f t="shared" si="0"/>
        <v>0</v>
      </c>
    </row>
    <row r="36" spans="1:11" ht="12" customHeight="1">
      <c r="A36" s="137"/>
      <c r="B36" s="60" t="s">
        <v>116</v>
      </c>
      <c r="C36" s="141">
        <v>0</v>
      </c>
      <c r="D36" s="141">
        <v>0</v>
      </c>
      <c r="E36" s="141">
        <v>0</v>
      </c>
      <c r="F36" s="141">
        <v>0</v>
      </c>
      <c r="G36" s="141">
        <v>0</v>
      </c>
      <c r="H36" s="140">
        <v>0</v>
      </c>
      <c r="I36" s="141">
        <v>0</v>
      </c>
      <c r="J36" s="141">
        <v>0</v>
      </c>
      <c r="K36" s="142">
        <f t="shared" si="0"/>
        <v>0</v>
      </c>
    </row>
    <row r="37" spans="1:11" ht="12" customHeight="1">
      <c r="A37" s="137"/>
      <c r="B37" s="60" t="s">
        <v>117</v>
      </c>
      <c r="C37" s="141">
        <v>0</v>
      </c>
      <c r="D37" s="141">
        <v>0</v>
      </c>
      <c r="E37" s="141">
        <v>0</v>
      </c>
      <c r="F37" s="141">
        <v>0</v>
      </c>
      <c r="G37" s="141">
        <v>0</v>
      </c>
      <c r="H37" s="140">
        <v>0</v>
      </c>
      <c r="I37" s="141">
        <v>0</v>
      </c>
      <c r="J37" s="141">
        <v>0</v>
      </c>
      <c r="K37" s="142">
        <f t="shared" si="0"/>
        <v>0</v>
      </c>
    </row>
    <row r="38" spans="1:11" ht="12" customHeight="1">
      <c r="A38" s="137"/>
      <c r="B38" s="60" t="s">
        <v>118</v>
      </c>
      <c r="C38" s="141">
        <v>0</v>
      </c>
      <c r="D38" s="141">
        <v>0</v>
      </c>
      <c r="E38" s="141">
        <v>0</v>
      </c>
      <c r="F38" s="141">
        <v>0</v>
      </c>
      <c r="G38" s="141">
        <v>0</v>
      </c>
      <c r="H38" s="140">
        <v>0</v>
      </c>
      <c r="I38" s="141">
        <v>0</v>
      </c>
      <c r="J38" s="141">
        <v>0</v>
      </c>
      <c r="K38" s="142">
        <f t="shared" si="0"/>
        <v>0</v>
      </c>
    </row>
    <row r="39" spans="1:11" ht="12" customHeight="1">
      <c r="A39" s="137"/>
      <c r="B39" s="60" t="s">
        <v>119</v>
      </c>
      <c r="C39" s="141">
        <v>0</v>
      </c>
      <c r="D39" s="141">
        <v>0</v>
      </c>
      <c r="E39" s="141">
        <v>0</v>
      </c>
      <c r="F39" s="141">
        <v>0</v>
      </c>
      <c r="G39" s="141">
        <v>0</v>
      </c>
      <c r="H39" s="140">
        <v>0</v>
      </c>
      <c r="I39" s="141">
        <v>0</v>
      </c>
      <c r="J39" s="141">
        <v>0</v>
      </c>
      <c r="K39" s="142">
        <f t="shared" si="0"/>
        <v>0</v>
      </c>
    </row>
    <row r="40" spans="1:11" ht="12" customHeight="1">
      <c r="A40" s="137"/>
      <c r="B40" s="60" t="s">
        <v>120</v>
      </c>
      <c r="C40" s="141">
        <v>0</v>
      </c>
      <c r="D40" s="141">
        <v>0</v>
      </c>
      <c r="E40" s="141">
        <v>0</v>
      </c>
      <c r="F40" s="141">
        <v>0</v>
      </c>
      <c r="G40" s="141">
        <v>0</v>
      </c>
      <c r="H40" s="140">
        <v>0</v>
      </c>
      <c r="I40" s="141">
        <v>0</v>
      </c>
      <c r="J40" s="141">
        <v>0</v>
      </c>
      <c r="K40" s="142">
        <f t="shared" si="0"/>
        <v>0</v>
      </c>
    </row>
    <row r="41" spans="1:11" s="15" customFormat="1" ht="12" customHeight="1">
      <c r="A41" s="137" t="s">
        <v>18</v>
      </c>
      <c r="B41" s="60"/>
      <c r="C41" s="141"/>
      <c r="D41" s="141"/>
      <c r="E41" s="141"/>
      <c r="F41" s="141"/>
      <c r="G41" s="141"/>
      <c r="H41" s="140"/>
      <c r="I41" s="141"/>
      <c r="J41" s="141"/>
      <c r="K41" s="142">
        <f t="shared" si="0"/>
        <v>0</v>
      </c>
    </row>
    <row r="42" spans="1:11" ht="12" customHeight="1">
      <c r="A42" s="137"/>
      <c r="B42" s="60" t="s">
        <v>121</v>
      </c>
      <c r="C42" s="141">
        <v>0</v>
      </c>
      <c r="D42" s="141">
        <v>0</v>
      </c>
      <c r="E42" s="141">
        <v>0</v>
      </c>
      <c r="F42" s="141">
        <v>0</v>
      </c>
      <c r="G42" s="141">
        <v>0</v>
      </c>
      <c r="H42" s="140">
        <v>0</v>
      </c>
      <c r="I42" s="141">
        <v>0</v>
      </c>
      <c r="J42" s="141">
        <v>0</v>
      </c>
      <c r="K42" s="142">
        <f t="shared" si="0"/>
        <v>0</v>
      </c>
    </row>
    <row r="43" spans="1:11" ht="12" customHeight="1">
      <c r="A43" s="137"/>
      <c r="B43" s="60" t="s">
        <v>122</v>
      </c>
      <c r="C43" s="141">
        <v>0</v>
      </c>
      <c r="D43" s="141">
        <v>0</v>
      </c>
      <c r="E43" s="141">
        <v>0</v>
      </c>
      <c r="F43" s="141">
        <v>0</v>
      </c>
      <c r="G43" s="141">
        <v>0</v>
      </c>
      <c r="H43" s="140">
        <v>0</v>
      </c>
      <c r="I43" s="141">
        <v>0</v>
      </c>
      <c r="J43" s="141">
        <v>0</v>
      </c>
      <c r="K43" s="142">
        <f t="shared" si="0"/>
        <v>0</v>
      </c>
    </row>
    <row r="44" spans="1:11" ht="12" customHeight="1">
      <c r="A44" s="137"/>
      <c r="B44" s="60" t="s">
        <v>123</v>
      </c>
      <c r="C44" s="141">
        <v>0</v>
      </c>
      <c r="D44" s="141">
        <v>0</v>
      </c>
      <c r="E44" s="141">
        <v>0</v>
      </c>
      <c r="F44" s="141">
        <v>0</v>
      </c>
      <c r="G44" s="141">
        <v>0</v>
      </c>
      <c r="H44" s="140">
        <v>0</v>
      </c>
      <c r="I44" s="141">
        <v>0</v>
      </c>
      <c r="J44" s="141">
        <v>0</v>
      </c>
      <c r="K44" s="142">
        <f t="shared" si="0"/>
        <v>0</v>
      </c>
    </row>
    <row r="45" spans="1:11" s="15" customFormat="1" ht="12" customHeight="1">
      <c r="A45" s="137" t="s">
        <v>19</v>
      </c>
      <c r="B45" s="60"/>
      <c r="C45" s="141"/>
      <c r="D45" s="141"/>
      <c r="E45" s="141"/>
      <c r="F45" s="141"/>
      <c r="G45" s="141"/>
      <c r="H45" s="140"/>
      <c r="I45" s="141"/>
      <c r="J45" s="141"/>
      <c r="K45" s="142">
        <f t="shared" si="0"/>
        <v>0</v>
      </c>
    </row>
    <row r="46" spans="1:11" ht="12" customHeight="1">
      <c r="A46" s="137"/>
      <c r="B46" s="60" t="s">
        <v>124</v>
      </c>
      <c r="C46" s="141">
        <v>0</v>
      </c>
      <c r="D46" s="141">
        <v>0</v>
      </c>
      <c r="E46" s="141">
        <v>0</v>
      </c>
      <c r="F46" s="141">
        <v>0</v>
      </c>
      <c r="G46" s="141">
        <v>0</v>
      </c>
      <c r="H46" s="140">
        <v>0</v>
      </c>
      <c r="I46" s="141">
        <v>0</v>
      </c>
      <c r="J46" s="141">
        <v>0</v>
      </c>
      <c r="K46" s="142">
        <f t="shared" si="0"/>
        <v>0</v>
      </c>
    </row>
    <row r="47" spans="1:11" ht="12" customHeight="1">
      <c r="A47" s="137"/>
      <c r="B47" s="60" t="s">
        <v>125</v>
      </c>
      <c r="C47" s="141">
        <v>0</v>
      </c>
      <c r="D47" s="141">
        <v>0</v>
      </c>
      <c r="E47" s="141">
        <v>0</v>
      </c>
      <c r="F47" s="141">
        <v>0</v>
      </c>
      <c r="G47" s="141">
        <v>0</v>
      </c>
      <c r="H47" s="140">
        <v>0</v>
      </c>
      <c r="I47" s="141">
        <v>0</v>
      </c>
      <c r="J47" s="141">
        <v>0</v>
      </c>
      <c r="K47" s="142">
        <f t="shared" si="0"/>
        <v>0</v>
      </c>
    </row>
    <row r="48" spans="1:11" ht="12" customHeight="1">
      <c r="A48" s="137"/>
      <c r="B48" s="60" t="s">
        <v>126</v>
      </c>
      <c r="C48" s="141">
        <v>0</v>
      </c>
      <c r="D48" s="141">
        <v>0</v>
      </c>
      <c r="E48" s="141">
        <v>0</v>
      </c>
      <c r="F48" s="141">
        <v>0</v>
      </c>
      <c r="G48" s="141">
        <v>0</v>
      </c>
      <c r="H48" s="140">
        <v>0</v>
      </c>
      <c r="I48" s="141">
        <v>0</v>
      </c>
      <c r="J48" s="141">
        <v>0</v>
      </c>
      <c r="K48" s="142">
        <f t="shared" si="0"/>
        <v>0</v>
      </c>
    </row>
    <row r="49" spans="1:11" ht="12" customHeight="1">
      <c r="A49" s="137"/>
      <c r="B49" s="60" t="s">
        <v>127</v>
      </c>
      <c r="C49" s="141">
        <v>0</v>
      </c>
      <c r="D49" s="141">
        <v>0</v>
      </c>
      <c r="E49" s="141">
        <v>0</v>
      </c>
      <c r="F49" s="141">
        <v>0</v>
      </c>
      <c r="G49" s="141">
        <v>0</v>
      </c>
      <c r="H49" s="140">
        <v>0</v>
      </c>
      <c r="I49" s="141">
        <v>0</v>
      </c>
      <c r="J49" s="141">
        <v>0</v>
      </c>
      <c r="K49" s="142">
        <f t="shared" si="0"/>
        <v>0</v>
      </c>
    </row>
    <row r="50" spans="1:11" ht="12" customHeight="1">
      <c r="A50" s="137"/>
      <c r="B50" s="60" t="s">
        <v>128</v>
      </c>
      <c r="C50" s="141">
        <v>0</v>
      </c>
      <c r="D50" s="141">
        <v>0</v>
      </c>
      <c r="E50" s="141">
        <v>0</v>
      </c>
      <c r="F50" s="141">
        <v>0</v>
      </c>
      <c r="G50" s="141">
        <v>0</v>
      </c>
      <c r="H50" s="140">
        <v>0</v>
      </c>
      <c r="I50" s="141">
        <v>0</v>
      </c>
      <c r="J50" s="141">
        <v>0</v>
      </c>
      <c r="K50" s="142">
        <f t="shared" si="0"/>
        <v>0</v>
      </c>
    </row>
    <row r="51" spans="1:11" ht="12" customHeight="1">
      <c r="A51" s="137"/>
      <c r="B51" s="60" t="s">
        <v>129</v>
      </c>
      <c r="C51" s="141">
        <v>0</v>
      </c>
      <c r="D51" s="141">
        <v>0</v>
      </c>
      <c r="E51" s="141">
        <v>0</v>
      </c>
      <c r="F51" s="141">
        <v>0</v>
      </c>
      <c r="G51" s="141">
        <v>0</v>
      </c>
      <c r="H51" s="140">
        <v>0</v>
      </c>
      <c r="I51" s="141">
        <v>0</v>
      </c>
      <c r="J51" s="141">
        <v>0</v>
      </c>
      <c r="K51" s="142">
        <f t="shared" si="0"/>
        <v>0</v>
      </c>
    </row>
    <row r="52" spans="1:11" ht="12" customHeight="1">
      <c r="A52" s="137"/>
      <c r="B52" s="60" t="s">
        <v>130</v>
      </c>
      <c r="C52" s="141">
        <v>0</v>
      </c>
      <c r="D52" s="141">
        <v>0</v>
      </c>
      <c r="E52" s="141">
        <v>0</v>
      </c>
      <c r="F52" s="141">
        <v>0</v>
      </c>
      <c r="G52" s="141">
        <v>0</v>
      </c>
      <c r="H52" s="140">
        <v>0</v>
      </c>
      <c r="I52" s="141">
        <v>0</v>
      </c>
      <c r="J52" s="141">
        <v>0</v>
      </c>
      <c r="K52" s="142">
        <f t="shared" si="0"/>
        <v>0</v>
      </c>
    </row>
    <row r="53" spans="1:11" s="15" customFormat="1" ht="12" customHeight="1">
      <c r="A53" s="137" t="s">
        <v>20</v>
      </c>
      <c r="B53" s="60"/>
      <c r="C53" s="142"/>
      <c r="D53" s="142"/>
      <c r="E53" s="142"/>
      <c r="F53" s="142"/>
      <c r="G53" s="142"/>
      <c r="H53" s="98"/>
      <c r="I53" s="142"/>
      <c r="J53" s="142"/>
      <c r="K53" s="142">
        <f t="shared" si="0"/>
        <v>0</v>
      </c>
    </row>
    <row r="54" spans="1:11" ht="12" customHeight="1">
      <c r="A54" s="137"/>
      <c r="B54" s="60" t="s">
        <v>131</v>
      </c>
      <c r="C54" s="141">
        <v>0</v>
      </c>
      <c r="D54" s="141">
        <v>0</v>
      </c>
      <c r="E54" s="141">
        <v>0</v>
      </c>
      <c r="F54" s="141">
        <v>0</v>
      </c>
      <c r="G54" s="141">
        <v>0</v>
      </c>
      <c r="H54" s="140">
        <v>0</v>
      </c>
      <c r="I54" s="141">
        <v>0</v>
      </c>
      <c r="J54" s="141">
        <v>0</v>
      </c>
      <c r="K54" s="142">
        <f t="shared" si="0"/>
        <v>0</v>
      </c>
    </row>
    <row r="55" spans="1:11" ht="12" customHeight="1">
      <c r="A55" s="137"/>
      <c r="B55" s="60" t="s">
        <v>132</v>
      </c>
      <c r="C55" s="141">
        <v>126</v>
      </c>
      <c r="D55" s="141">
        <v>0</v>
      </c>
      <c r="E55" s="141">
        <v>114</v>
      </c>
      <c r="F55" s="141">
        <v>0</v>
      </c>
      <c r="G55" s="141"/>
      <c r="H55" s="140">
        <v>12</v>
      </c>
      <c r="I55" s="141">
        <v>0</v>
      </c>
      <c r="J55" s="141">
        <v>0</v>
      </c>
      <c r="K55" s="142">
        <f t="shared" si="0"/>
        <v>252</v>
      </c>
    </row>
    <row r="56" spans="1:11" ht="12" customHeight="1">
      <c r="A56" s="137"/>
      <c r="B56" s="60" t="s">
        <v>133</v>
      </c>
      <c r="C56" s="141">
        <v>0</v>
      </c>
      <c r="D56" s="141">
        <v>0</v>
      </c>
      <c r="E56" s="141">
        <v>0</v>
      </c>
      <c r="F56" s="141">
        <v>0</v>
      </c>
      <c r="G56" s="141">
        <v>0</v>
      </c>
      <c r="H56" s="140">
        <v>0</v>
      </c>
      <c r="I56" s="141">
        <v>0</v>
      </c>
      <c r="J56" s="141">
        <v>0</v>
      </c>
      <c r="K56" s="142">
        <f t="shared" si="0"/>
        <v>0</v>
      </c>
    </row>
    <row r="57" spans="1:11" s="15" customFormat="1" ht="12" customHeight="1">
      <c r="A57" s="137" t="s">
        <v>21</v>
      </c>
      <c r="B57" s="60"/>
      <c r="C57" s="141"/>
      <c r="D57" s="141"/>
      <c r="E57" s="141"/>
      <c r="F57" s="141"/>
      <c r="G57" s="141"/>
      <c r="H57" s="140"/>
      <c r="I57" s="141"/>
      <c r="J57" s="141"/>
      <c r="K57" s="142">
        <f t="shared" si="0"/>
        <v>0</v>
      </c>
    </row>
    <row r="58" spans="1:11" ht="12" customHeight="1">
      <c r="A58" s="137"/>
      <c r="B58" s="60" t="s">
        <v>134</v>
      </c>
      <c r="C58" s="141">
        <v>0</v>
      </c>
      <c r="D58" s="141">
        <v>0</v>
      </c>
      <c r="E58" s="141">
        <v>0</v>
      </c>
      <c r="F58" s="141">
        <v>0</v>
      </c>
      <c r="G58" s="141">
        <v>0</v>
      </c>
      <c r="H58" s="140">
        <v>0</v>
      </c>
      <c r="I58" s="141">
        <v>0</v>
      </c>
      <c r="J58" s="141">
        <v>0</v>
      </c>
      <c r="K58" s="142">
        <f t="shared" si="0"/>
        <v>0</v>
      </c>
    </row>
    <row r="59" spans="1:11" ht="12" customHeight="1">
      <c r="A59" s="137"/>
      <c r="B59" s="60" t="s">
        <v>135</v>
      </c>
      <c r="C59" s="141">
        <v>0</v>
      </c>
      <c r="D59" s="141">
        <v>0</v>
      </c>
      <c r="E59" s="141">
        <v>0</v>
      </c>
      <c r="F59" s="141">
        <v>0</v>
      </c>
      <c r="G59" s="141">
        <v>0</v>
      </c>
      <c r="H59" s="140">
        <v>0</v>
      </c>
      <c r="I59" s="141">
        <v>0</v>
      </c>
      <c r="J59" s="141">
        <v>0</v>
      </c>
      <c r="K59" s="142">
        <f t="shared" si="0"/>
        <v>0</v>
      </c>
    </row>
    <row r="60" spans="1:11" ht="12" customHeight="1">
      <c r="A60" s="137"/>
      <c r="B60" s="60" t="s">
        <v>136</v>
      </c>
      <c r="C60" s="141">
        <v>0</v>
      </c>
      <c r="D60" s="141">
        <v>0</v>
      </c>
      <c r="E60" s="141">
        <v>0</v>
      </c>
      <c r="F60" s="141">
        <v>0</v>
      </c>
      <c r="G60" s="141">
        <v>0</v>
      </c>
      <c r="H60" s="140">
        <v>0</v>
      </c>
      <c r="I60" s="141">
        <v>0</v>
      </c>
      <c r="J60" s="141">
        <v>0</v>
      </c>
      <c r="K60" s="142">
        <f t="shared" si="0"/>
        <v>0</v>
      </c>
    </row>
    <row r="61" spans="1:11" ht="12" customHeight="1">
      <c r="A61" s="137"/>
      <c r="B61" s="60" t="s">
        <v>137</v>
      </c>
      <c r="C61" s="141">
        <v>0</v>
      </c>
      <c r="D61" s="141">
        <v>0</v>
      </c>
      <c r="E61" s="141">
        <v>0</v>
      </c>
      <c r="F61" s="141">
        <v>0</v>
      </c>
      <c r="G61" s="141">
        <v>0</v>
      </c>
      <c r="H61" s="140">
        <v>0</v>
      </c>
      <c r="I61" s="141">
        <v>0</v>
      </c>
      <c r="J61" s="141">
        <v>0</v>
      </c>
      <c r="K61" s="142">
        <f t="shared" si="0"/>
        <v>0</v>
      </c>
    </row>
    <row r="62" spans="1:11" ht="12" customHeight="1">
      <c r="A62" s="137"/>
      <c r="B62" s="60" t="s">
        <v>138</v>
      </c>
      <c r="C62" s="141">
        <v>0</v>
      </c>
      <c r="D62" s="141">
        <v>0</v>
      </c>
      <c r="E62" s="141">
        <v>0</v>
      </c>
      <c r="F62" s="141">
        <v>0</v>
      </c>
      <c r="G62" s="141">
        <v>0</v>
      </c>
      <c r="H62" s="140">
        <v>0</v>
      </c>
      <c r="I62" s="141">
        <v>0</v>
      </c>
      <c r="J62" s="141">
        <v>0</v>
      </c>
      <c r="K62" s="142">
        <f t="shared" si="0"/>
        <v>0</v>
      </c>
    </row>
    <row r="63" spans="1:11" s="15" customFormat="1" ht="12" customHeight="1">
      <c r="A63" s="137" t="s">
        <v>22</v>
      </c>
      <c r="B63" s="60"/>
      <c r="C63" s="141"/>
      <c r="D63" s="141"/>
      <c r="E63" s="141"/>
      <c r="F63" s="141"/>
      <c r="G63" s="141"/>
      <c r="H63" s="140"/>
      <c r="I63" s="141"/>
      <c r="J63" s="141"/>
      <c r="K63" s="142">
        <f t="shared" si="0"/>
        <v>0</v>
      </c>
    </row>
    <row r="64" spans="1:11" ht="12" customHeight="1">
      <c r="A64" s="137"/>
      <c r="B64" s="60" t="s">
        <v>139</v>
      </c>
      <c r="C64" s="141">
        <v>0</v>
      </c>
      <c r="D64" s="141">
        <v>0</v>
      </c>
      <c r="E64" s="141">
        <v>0</v>
      </c>
      <c r="F64" s="141">
        <v>0</v>
      </c>
      <c r="G64" s="141">
        <v>0</v>
      </c>
      <c r="H64" s="140">
        <v>0</v>
      </c>
      <c r="I64" s="141">
        <v>0</v>
      </c>
      <c r="J64" s="141">
        <v>0</v>
      </c>
      <c r="K64" s="142">
        <f t="shared" si="0"/>
        <v>0</v>
      </c>
    </row>
    <row r="65" spans="1:11" ht="12" customHeight="1">
      <c r="A65" s="137"/>
      <c r="B65" s="60" t="s">
        <v>140</v>
      </c>
      <c r="C65" s="141">
        <v>0</v>
      </c>
      <c r="D65" s="141">
        <v>0</v>
      </c>
      <c r="E65" s="141">
        <v>0</v>
      </c>
      <c r="F65" s="141">
        <v>0</v>
      </c>
      <c r="G65" s="141">
        <v>0</v>
      </c>
      <c r="H65" s="140">
        <v>0</v>
      </c>
      <c r="I65" s="141">
        <v>0</v>
      </c>
      <c r="J65" s="141">
        <v>0</v>
      </c>
      <c r="K65" s="142">
        <f t="shared" si="0"/>
        <v>0</v>
      </c>
    </row>
    <row r="66" spans="1:11" ht="12" customHeight="1">
      <c r="A66" s="137"/>
      <c r="B66" s="60" t="s">
        <v>141</v>
      </c>
      <c r="C66" s="141">
        <v>0</v>
      </c>
      <c r="D66" s="141">
        <v>0</v>
      </c>
      <c r="E66" s="141">
        <v>0</v>
      </c>
      <c r="F66" s="141">
        <v>0</v>
      </c>
      <c r="G66" s="141">
        <v>0</v>
      </c>
      <c r="H66" s="140">
        <v>0</v>
      </c>
      <c r="I66" s="141">
        <v>0</v>
      </c>
      <c r="J66" s="141">
        <v>0</v>
      </c>
      <c r="K66" s="142">
        <f t="shared" si="0"/>
        <v>0</v>
      </c>
    </row>
    <row r="67" spans="1:11" s="15" customFormat="1" ht="12" customHeight="1">
      <c r="A67" s="137" t="s">
        <v>23</v>
      </c>
      <c r="B67" s="60"/>
      <c r="C67" s="141"/>
      <c r="D67" s="141"/>
      <c r="E67" s="141"/>
      <c r="F67" s="141"/>
      <c r="G67" s="141"/>
      <c r="H67" s="140"/>
      <c r="I67" s="141"/>
      <c r="J67" s="141"/>
      <c r="K67" s="142">
        <f t="shared" si="0"/>
        <v>0</v>
      </c>
    </row>
    <row r="68" spans="1:11" s="15" customFormat="1" ht="12" customHeight="1">
      <c r="A68" s="137"/>
      <c r="B68" s="60" t="s">
        <v>142</v>
      </c>
      <c r="C68" s="141">
        <v>0</v>
      </c>
      <c r="D68" s="141">
        <v>0</v>
      </c>
      <c r="E68" s="141">
        <v>0</v>
      </c>
      <c r="F68" s="141">
        <v>0</v>
      </c>
      <c r="G68" s="141">
        <v>0</v>
      </c>
      <c r="H68" s="140">
        <v>0</v>
      </c>
      <c r="I68" s="141">
        <v>0</v>
      </c>
      <c r="J68" s="141">
        <v>0</v>
      </c>
      <c r="K68" s="142">
        <f t="shared" si="0"/>
        <v>0</v>
      </c>
    </row>
    <row r="69" spans="1:11" s="15" customFormat="1" ht="12" customHeight="1">
      <c r="A69" s="137" t="s">
        <v>24</v>
      </c>
      <c r="B69" s="60"/>
      <c r="C69" s="142"/>
      <c r="D69" s="142"/>
      <c r="E69" s="142"/>
      <c r="F69" s="142"/>
      <c r="G69" s="142"/>
      <c r="H69" s="98"/>
      <c r="I69" s="142"/>
      <c r="J69" s="142"/>
      <c r="K69" s="142">
        <f t="shared" si="0"/>
        <v>0</v>
      </c>
    </row>
    <row r="70" spans="1:11" ht="12" customHeight="1">
      <c r="A70" s="137"/>
      <c r="B70" s="60" t="s">
        <v>143</v>
      </c>
      <c r="C70" s="141">
        <v>200</v>
      </c>
      <c r="D70" s="141">
        <v>0</v>
      </c>
      <c r="E70" s="141">
        <v>81.2</v>
      </c>
      <c r="F70" s="141">
        <v>0</v>
      </c>
      <c r="G70" s="141">
        <v>0</v>
      </c>
      <c r="H70" s="140">
        <v>0</v>
      </c>
      <c r="I70" s="141">
        <v>165</v>
      </c>
      <c r="J70" s="141">
        <v>0</v>
      </c>
      <c r="K70" s="142">
        <f t="shared" si="0"/>
        <v>446.2</v>
      </c>
    </row>
    <row r="71" spans="1:11" ht="12" customHeight="1">
      <c r="A71" s="137"/>
      <c r="B71" s="60" t="s">
        <v>144</v>
      </c>
      <c r="C71" s="141">
        <v>0</v>
      </c>
      <c r="D71" s="141">
        <v>0</v>
      </c>
      <c r="E71" s="141">
        <v>0</v>
      </c>
      <c r="F71" s="141">
        <v>0</v>
      </c>
      <c r="G71" s="141">
        <v>0</v>
      </c>
      <c r="H71" s="140">
        <v>0</v>
      </c>
      <c r="I71" s="141">
        <v>0</v>
      </c>
      <c r="J71" s="141">
        <v>0</v>
      </c>
      <c r="K71" s="142">
        <f t="shared" si="0"/>
        <v>0</v>
      </c>
    </row>
    <row r="72" spans="1:11" ht="12" customHeight="1">
      <c r="A72" s="137"/>
      <c r="B72" s="60" t="s">
        <v>145</v>
      </c>
      <c r="C72" s="141">
        <v>0</v>
      </c>
      <c r="D72" s="141">
        <v>0</v>
      </c>
      <c r="E72" s="141">
        <v>0</v>
      </c>
      <c r="F72" s="141">
        <v>0</v>
      </c>
      <c r="G72" s="141">
        <v>0</v>
      </c>
      <c r="H72" s="140">
        <v>0</v>
      </c>
      <c r="I72" s="141">
        <v>0</v>
      </c>
      <c r="J72" s="141">
        <v>0</v>
      </c>
      <c r="K72" s="142">
        <f aca="true" t="shared" si="1" ref="K72:K92">SUM(C72:J72)</f>
        <v>0</v>
      </c>
    </row>
    <row r="73" spans="1:11" ht="12" customHeight="1">
      <c r="A73" s="137"/>
      <c r="B73" s="60" t="s">
        <v>146</v>
      </c>
      <c r="C73" s="141">
        <v>0</v>
      </c>
      <c r="D73" s="141">
        <v>0</v>
      </c>
      <c r="E73" s="141">
        <v>0</v>
      </c>
      <c r="F73" s="141">
        <v>0</v>
      </c>
      <c r="G73" s="141">
        <v>0</v>
      </c>
      <c r="H73" s="140">
        <v>0</v>
      </c>
      <c r="I73" s="141">
        <v>0</v>
      </c>
      <c r="J73" s="141">
        <v>0</v>
      </c>
      <c r="K73" s="142">
        <f t="shared" si="1"/>
        <v>0</v>
      </c>
    </row>
    <row r="74" spans="1:11" ht="12" customHeight="1">
      <c r="A74" s="137"/>
      <c r="B74" s="60" t="s">
        <v>147</v>
      </c>
      <c r="C74" s="141">
        <v>0</v>
      </c>
      <c r="D74" s="141">
        <v>0</v>
      </c>
      <c r="E74" s="141">
        <v>0</v>
      </c>
      <c r="F74" s="141">
        <v>0</v>
      </c>
      <c r="G74" s="141">
        <v>0</v>
      </c>
      <c r="H74" s="140">
        <v>0</v>
      </c>
      <c r="I74" s="141">
        <v>0</v>
      </c>
      <c r="J74" s="141">
        <v>0</v>
      </c>
      <c r="K74" s="142">
        <f t="shared" si="1"/>
        <v>0</v>
      </c>
    </row>
    <row r="75" spans="1:11" s="15" customFormat="1" ht="12" customHeight="1">
      <c r="A75" s="137" t="s">
        <v>25</v>
      </c>
      <c r="B75" s="60"/>
      <c r="C75" s="142"/>
      <c r="D75" s="142"/>
      <c r="E75" s="142"/>
      <c r="F75" s="142"/>
      <c r="G75" s="142"/>
      <c r="H75" s="98"/>
      <c r="I75" s="142"/>
      <c r="J75" s="142"/>
      <c r="K75" s="142">
        <f t="shared" si="1"/>
        <v>0</v>
      </c>
    </row>
    <row r="76" spans="1:11" ht="12" customHeight="1">
      <c r="A76" s="137"/>
      <c r="B76" s="60" t="s">
        <v>50</v>
      </c>
      <c r="C76" s="141">
        <v>2190.1</v>
      </c>
      <c r="D76" s="141">
        <v>135.5</v>
      </c>
      <c r="E76" s="141">
        <v>252.2</v>
      </c>
      <c r="F76" s="141">
        <v>0</v>
      </c>
      <c r="G76" s="141"/>
      <c r="H76" s="140">
        <v>278</v>
      </c>
      <c r="I76" s="141">
        <v>90.5</v>
      </c>
      <c r="J76" s="141">
        <v>0</v>
      </c>
      <c r="K76" s="142">
        <f t="shared" si="1"/>
        <v>2946.3</v>
      </c>
    </row>
    <row r="77" spans="1:11" ht="12" customHeight="1">
      <c r="A77" s="137"/>
      <c r="B77" s="60" t="s">
        <v>26</v>
      </c>
      <c r="C77" s="141">
        <v>0</v>
      </c>
      <c r="D77" s="141">
        <v>0</v>
      </c>
      <c r="E77" s="141">
        <v>0</v>
      </c>
      <c r="F77" s="141">
        <v>0</v>
      </c>
      <c r="G77" s="141">
        <v>0</v>
      </c>
      <c r="H77" s="140">
        <v>0</v>
      </c>
      <c r="I77" s="141">
        <v>0</v>
      </c>
      <c r="J77" s="141">
        <v>0</v>
      </c>
      <c r="K77" s="142">
        <f t="shared" si="1"/>
        <v>0</v>
      </c>
    </row>
    <row r="78" spans="1:11" s="15" customFormat="1" ht="12" customHeight="1">
      <c r="A78" s="137" t="s">
        <v>27</v>
      </c>
      <c r="B78" s="60"/>
      <c r="C78" s="142"/>
      <c r="D78" s="142"/>
      <c r="E78" s="142"/>
      <c r="F78" s="142"/>
      <c r="G78" s="142"/>
      <c r="H78" s="98"/>
      <c r="I78" s="142"/>
      <c r="J78" s="142"/>
      <c r="K78" s="142">
        <f t="shared" si="1"/>
        <v>0</v>
      </c>
    </row>
    <row r="79" spans="1:11" ht="12" customHeight="1">
      <c r="A79" s="137"/>
      <c r="B79" s="60" t="s">
        <v>50</v>
      </c>
      <c r="C79" s="141">
        <v>3686.5</v>
      </c>
      <c r="D79" s="141">
        <v>602</v>
      </c>
      <c r="E79" s="141">
        <v>336</v>
      </c>
      <c r="F79" s="141">
        <v>956</v>
      </c>
      <c r="G79" s="141"/>
      <c r="H79" s="140">
        <v>268.5</v>
      </c>
      <c r="I79" s="141">
        <v>0</v>
      </c>
      <c r="J79" s="141">
        <v>0</v>
      </c>
      <c r="K79" s="142">
        <f t="shared" si="1"/>
        <v>5849</v>
      </c>
    </row>
    <row r="80" spans="1:11" ht="12" customHeight="1">
      <c r="A80" s="137"/>
      <c r="B80" s="60" t="s">
        <v>28</v>
      </c>
      <c r="C80" s="141">
        <v>0</v>
      </c>
      <c r="D80" s="141">
        <v>0</v>
      </c>
      <c r="E80" s="141">
        <v>0</v>
      </c>
      <c r="F80" s="141">
        <v>0</v>
      </c>
      <c r="G80" s="141">
        <v>0</v>
      </c>
      <c r="H80" s="140">
        <v>0</v>
      </c>
      <c r="I80" s="141">
        <v>0</v>
      </c>
      <c r="J80" s="141">
        <v>0</v>
      </c>
      <c r="K80" s="142">
        <f t="shared" si="1"/>
        <v>0</v>
      </c>
    </row>
    <row r="81" spans="1:11" ht="12" customHeight="1">
      <c r="A81" s="137"/>
      <c r="B81" s="60" t="s">
        <v>29</v>
      </c>
      <c r="C81" s="141">
        <v>0</v>
      </c>
      <c r="D81" s="141">
        <v>0</v>
      </c>
      <c r="E81" s="141">
        <v>0</v>
      </c>
      <c r="F81" s="141">
        <v>0</v>
      </c>
      <c r="G81" s="141">
        <v>0</v>
      </c>
      <c r="H81" s="140">
        <v>0</v>
      </c>
      <c r="I81" s="141">
        <v>0</v>
      </c>
      <c r="J81" s="141">
        <v>0</v>
      </c>
      <c r="K81" s="142">
        <f t="shared" si="1"/>
        <v>0</v>
      </c>
    </row>
    <row r="82" spans="1:11" s="15" customFormat="1" ht="12" customHeight="1">
      <c r="A82" s="137" t="s">
        <v>30</v>
      </c>
      <c r="B82" s="60"/>
      <c r="C82" s="142"/>
      <c r="D82" s="142"/>
      <c r="E82" s="142"/>
      <c r="F82" s="142"/>
      <c r="G82" s="142"/>
      <c r="H82" s="98"/>
      <c r="I82" s="142"/>
      <c r="J82" s="142"/>
      <c r="K82" s="142">
        <f t="shared" si="1"/>
        <v>0</v>
      </c>
    </row>
    <row r="83" spans="1:11" ht="12" customHeight="1">
      <c r="A83" s="137"/>
      <c r="B83" s="60" t="s">
        <v>50</v>
      </c>
      <c r="C83" s="141">
        <v>4161.1</v>
      </c>
      <c r="D83" s="141">
        <v>0</v>
      </c>
      <c r="E83" s="141">
        <v>325.9</v>
      </c>
      <c r="F83" s="141">
        <v>0</v>
      </c>
      <c r="G83" s="141"/>
      <c r="H83" s="140">
        <v>462</v>
      </c>
      <c r="I83" s="141">
        <v>31.1</v>
      </c>
      <c r="J83" s="141">
        <v>21</v>
      </c>
      <c r="K83" s="142">
        <f t="shared" si="1"/>
        <v>5001.1</v>
      </c>
    </row>
    <row r="84" spans="1:11" s="15" customFormat="1" ht="12" customHeight="1">
      <c r="A84" s="137" t="s">
        <v>31</v>
      </c>
      <c r="B84" s="60"/>
      <c r="C84" s="142"/>
      <c r="D84" s="142"/>
      <c r="E84" s="142"/>
      <c r="F84" s="142"/>
      <c r="G84" s="142"/>
      <c r="H84" s="98"/>
      <c r="I84" s="142"/>
      <c r="J84" s="142"/>
      <c r="K84" s="142">
        <f t="shared" si="1"/>
        <v>0</v>
      </c>
    </row>
    <row r="85" spans="1:11" ht="12" customHeight="1">
      <c r="A85" s="137"/>
      <c r="B85" s="60" t="s">
        <v>50</v>
      </c>
      <c r="C85" s="141">
        <v>1381</v>
      </c>
      <c r="D85" s="141">
        <v>0</v>
      </c>
      <c r="E85" s="141">
        <v>145</v>
      </c>
      <c r="F85" s="141">
        <v>277</v>
      </c>
      <c r="G85" s="141"/>
      <c r="H85" s="140">
        <v>107</v>
      </c>
      <c r="I85" s="141">
        <v>0</v>
      </c>
      <c r="J85" s="141">
        <v>150</v>
      </c>
      <c r="K85" s="142">
        <f t="shared" si="1"/>
        <v>2060</v>
      </c>
    </row>
    <row r="86" spans="1:11" s="15" customFormat="1" ht="12" customHeight="1">
      <c r="A86" s="137" t="s">
        <v>32</v>
      </c>
      <c r="B86" s="60"/>
      <c r="C86" s="142"/>
      <c r="D86" s="142"/>
      <c r="E86" s="142"/>
      <c r="F86" s="142"/>
      <c r="G86" s="142"/>
      <c r="H86" s="98"/>
      <c r="I86" s="142"/>
      <c r="J86" s="142"/>
      <c r="K86" s="142">
        <f t="shared" si="1"/>
        <v>0</v>
      </c>
    </row>
    <row r="87" spans="1:11" ht="12" customHeight="1">
      <c r="A87" s="137"/>
      <c r="B87" s="60" t="s">
        <v>50</v>
      </c>
      <c r="C87" s="141">
        <v>218.6</v>
      </c>
      <c r="D87" s="141">
        <v>52.9</v>
      </c>
      <c r="E87" s="141">
        <v>61.9</v>
      </c>
      <c r="F87" s="141">
        <v>0</v>
      </c>
      <c r="G87" s="141"/>
      <c r="H87" s="140">
        <v>42.1</v>
      </c>
      <c r="I87" s="141">
        <v>32.6</v>
      </c>
      <c r="J87" s="141">
        <v>0</v>
      </c>
      <c r="K87" s="142">
        <f t="shared" si="1"/>
        <v>408.1</v>
      </c>
    </row>
    <row r="88" spans="1:11" s="15" customFormat="1" ht="12" customHeight="1">
      <c r="A88" s="137" t="s">
        <v>33</v>
      </c>
      <c r="B88" s="60"/>
      <c r="C88" s="142"/>
      <c r="D88" s="142"/>
      <c r="E88" s="142"/>
      <c r="F88" s="142"/>
      <c r="G88" s="142"/>
      <c r="H88" s="98"/>
      <c r="I88" s="142"/>
      <c r="J88" s="142"/>
      <c r="K88" s="142">
        <f t="shared" si="1"/>
        <v>0</v>
      </c>
    </row>
    <row r="89" spans="1:11" ht="12" customHeight="1">
      <c r="A89" s="137"/>
      <c r="B89" s="60" t="s">
        <v>50</v>
      </c>
      <c r="C89" s="141">
        <v>241.7</v>
      </c>
      <c r="D89" s="141">
        <v>0</v>
      </c>
      <c r="E89" s="141">
        <v>74.38</v>
      </c>
      <c r="F89" s="141">
        <v>0</v>
      </c>
      <c r="G89" s="141"/>
      <c r="H89" s="140">
        <v>21.1</v>
      </c>
      <c r="I89" s="141">
        <v>0</v>
      </c>
      <c r="J89" s="141">
        <v>500</v>
      </c>
      <c r="K89" s="142">
        <f t="shared" si="1"/>
        <v>837.18</v>
      </c>
    </row>
    <row r="90" spans="1:11" s="15" customFormat="1" ht="12" customHeight="1">
      <c r="A90" s="137" t="s">
        <v>34</v>
      </c>
      <c r="B90" s="60"/>
      <c r="C90" s="142"/>
      <c r="D90" s="142"/>
      <c r="E90" s="142"/>
      <c r="F90" s="142"/>
      <c r="G90" s="142"/>
      <c r="H90" s="98"/>
      <c r="I90" s="142"/>
      <c r="J90" s="142"/>
      <c r="K90" s="142">
        <f t="shared" si="1"/>
        <v>0</v>
      </c>
    </row>
    <row r="91" spans="1:11" ht="12" customHeight="1">
      <c r="A91" s="137"/>
      <c r="B91" s="60" t="s">
        <v>50</v>
      </c>
      <c r="C91" s="141">
        <v>239.6</v>
      </c>
      <c r="D91" s="141">
        <v>0</v>
      </c>
      <c r="E91" s="141">
        <v>87</v>
      </c>
      <c r="F91" s="141">
        <v>0</v>
      </c>
      <c r="G91" s="141"/>
      <c r="H91" s="140">
        <v>28.4</v>
      </c>
      <c r="I91" s="141">
        <v>15.6</v>
      </c>
      <c r="J91" s="141">
        <v>0</v>
      </c>
      <c r="K91" s="142">
        <f t="shared" si="1"/>
        <v>370.6</v>
      </c>
    </row>
    <row r="92" spans="1:11" ht="12" customHeight="1">
      <c r="A92" s="137"/>
      <c r="B92" s="62" t="s">
        <v>148</v>
      </c>
      <c r="C92" s="141">
        <v>0</v>
      </c>
      <c r="D92" s="141">
        <v>0</v>
      </c>
      <c r="E92" s="141">
        <v>0</v>
      </c>
      <c r="F92" s="141">
        <v>0</v>
      </c>
      <c r="G92" s="141">
        <v>0</v>
      </c>
      <c r="H92" s="140">
        <v>0</v>
      </c>
      <c r="I92" s="141">
        <v>0</v>
      </c>
      <c r="J92" s="141">
        <v>0</v>
      </c>
      <c r="K92" s="142">
        <f t="shared" si="1"/>
        <v>0</v>
      </c>
    </row>
    <row r="93" spans="3:10" ht="12.75">
      <c r="C93" s="16"/>
      <c r="D93" s="16"/>
      <c r="E93" s="16"/>
      <c r="F93" s="16"/>
      <c r="G93" s="16"/>
      <c r="H93" s="16"/>
      <c r="I93" s="16"/>
      <c r="J93" s="16"/>
    </row>
    <row r="94" ht="12.75">
      <c r="J94" s="14"/>
    </row>
  </sheetData>
  <sheetProtection password="DC81" sheet="1" objects="1" scenarios="1" selectLockedCells="1" selectUnlockedCells="1"/>
  <mergeCells count="2">
    <mergeCell ref="A1:K1"/>
    <mergeCell ref="A2:K2"/>
  </mergeCells>
  <printOptions/>
  <pageMargins left="0.3937007874015748" right="0.3937007874015748" top="0.3937007874015748" bottom="0.7874015748031497" header="0.1968503937007874" footer="0.1968503937007874"/>
  <pageSetup fitToHeight="1" fitToWidth="1" horizontalDpi="600" verticalDpi="600" orientation="portrait" paperSize="9" scale="58" r:id="rId1"/>
  <headerFooter alignWithMargins="0">
    <oddFooter>&amp;C&amp;14&amp;A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Foglio4">
    <tabColor indexed="43"/>
    <pageSetUpPr fitToPage="1"/>
  </sheetPr>
  <dimension ref="A1:K92"/>
  <sheetViews>
    <sheetView showGridLines="0" defaultGridColor="0" zoomScale="75" zoomScaleNormal="75" colorId="22" workbookViewId="0" topLeftCell="A1">
      <selection activeCell="A1" sqref="A1:K1"/>
    </sheetView>
  </sheetViews>
  <sheetFormatPr defaultColWidth="9.140625" defaultRowHeight="12.75"/>
  <cols>
    <col min="1" max="1" width="22.421875" style="7" customWidth="1"/>
    <col min="2" max="2" width="23.7109375" style="7" customWidth="1"/>
    <col min="3" max="3" width="18.7109375" style="7" customWidth="1"/>
    <col min="4" max="15" width="16.421875" style="7" customWidth="1"/>
    <col min="16" max="16384" width="9.140625" style="7" customWidth="1"/>
  </cols>
  <sheetData>
    <row r="1" spans="1:11" ht="42.75" customHeight="1">
      <c r="A1" s="206" t="s">
        <v>51</v>
      </c>
      <c r="B1" s="207"/>
      <c r="C1" s="207"/>
      <c r="D1" s="207"/>
      <c r="E1" s="207"/>
      <c r="F1" s="207"/>
      <c r="G1" s="207"/>
      <c r="H1" s="207"/>
      <c r="I1" s="207"/>
      <c r="J1" s="207"/>
      <c r="K1" s="208"/>
    </row>
    <row r="2" spans="1:11" ht="33.75" customHeight="1">
      <c r="A2" s="209" t="s">
        <v>0</v>
      </c>
      <c r="B2" s="210"/>
      <c r="C2" s="210"/>
      <c r="D2" s="210"/>
      <c r="E2" s="210"/>
      <c r="F2" s="210"/>
      <c r="G2" s="210"/>
      <c r="H2" s="210"/>
      <c r="I2" s="210"/>
      <c r="J2" s="210"/>
      <c r="K2" s="208"/>
    </row>
    <row r="3" spans="1:11" ht="25.5">
      <c r="A3" s="135" t="s">
        <v>1</v>
      </c>
      <c r="B3" s="135" t="s">
        <v>49</v>
      </c>
      <c r="C3" s="136" t="s">
        <v>2</v>
      </c>
      <c r="D3" s="136" t="s">
        <v>3</v>
      </c>
      <c r="E3" s="136" t="s">
        <v>4</v>
      </c>
      <c r="F3" s="136" t="s">
        <v>5</v>
      </c>
      <c r="G3" s="136" t="s">
        <v>47</v>
      </c>
      <c r="H3" s="136" t="s">
        <v>46</v>
      </c>
      <c r="I3" s="136" t="s">
        <v>6</v>
      </c>
      <c r="J3" s="136" t="s">
        <v>7</v>
      </c>
      <c r="K3" s="136" t="s">
        <v>56</v>
      </c>
    </row>
    <row r="4" spans="1:11" ht="12.75">
      <c r="A4" s="137"/>
      <c r="B4" s="138"/>
      <c r="C4" s="96"/>
      <c r="D4" s="96"/>
      <c r="E4" s="96"/>
      <c r="F4" s="96"/>
      <c r="G4" s="96"/>
      <c r="H4" s="96"/>
      <c r="I4" s="96"/>
      <c r="J4" s="96"/>
      <c r="K4" s="136"/>
    </row>
    <row r="5" spans="1:11" ht="12.75">
      <c r="A5" s="137"/>
      <c r="B5" s="138"/>
      <c r="C5" s="96" t="s">
        <v>8</v>
      </c>
      <c r="D5" s="96" t="s">
        <v>8</v>
      </c>
      <c r="E5" s="96" t="s">
        <v>8</v>
      </c>
      <c r="F5" s="96" t="s">
        <v>8</v>
      </c>
      <c r="G5" s="96" t="s">
        <v>8</v>
      </c>
      <c r="H5" s="96" t="s">
        <v>8</v>
      </c>
      <c r="I5" s="96" t="s">
        <v>8</v>
      </c>
      <c r="J5" s="96" t="s">
        <v>8</v>
      </c>
      <c r="K5" s="139" t="s">
        <v>8</v>
      </c>
    </row>
    <row r="6" spans="1:11" s="15" customFormat="1" ht="12" customHeight="1">
      <c r="A6" s="137" t="s">
        <v>9</v>
      </c>
      <c r="B6" s="138"/>
      <c r="C6" s="141"/>
      <c r="D6" s="141"/>
      <c r="E6" s="141"/>
      <c r="F6" s="141"/>
      <c r="G6" s="141"/>
      <c r="H6" s="140"/>
      <c r="I6" s="141"/>
      <c r="J6" s="141"/>
      <c r="K6" s="136"/>
    </row>
    <row r="7" spans="1:11" ht="12" customHeight="1">
      <c r="A7" s="137"/>
      <c r="B7" s="60" t="s">
        <v>95</v>
      </c>
      <c r="C7" s="141">
        <v>0</v>
      </c>
      <c r="D7" s="141">
        <v>0</v>
      </c>
      <c r="E7" s="141">
        <v>0</v>
      </c>
      <c r="F7" s="141">
        <v>0</v>
      </c>
      <c r="G7" s="141">
        <v>0</v>
      </c>
      <c r="H7" s="140">
        <v>0</v>
      </c>
      <c r="I7" s="141">
        <v>0</v>
      </c>
      <c r="J7" s="141">
        <v>0</v>
      </c>
      <c r="K7" s="98">
        <f>SUM(C7:J7)</f>
        <v>0</v>
      </c>
    </row>
    <row r="8" spans="1:11" ht="12" customHeight="1">
      <c r="A8" s="137"/>
      <c r="B8" s="60" t="s">
        <v>96</v>
      </c>
      <c r="C8" s="141">
        <v>0</v>
      </c>
      <c r="D8" s="141">
        <v>0</v>
      </c>
      <c r="E8" s="141">
        <v>0</v>
      </c>
      <c r="F8" s="141">
        <v>0</v>
      </c>
      <c r="G8" s="141">
        <v>0</v>
      </c>
      <c r="H8" s="140">
        <v>0</v>
      </c>
      <c r="I8" s="141">
        <v>0</v>
      </c>
      <c r="J8" s="141">
        <v>0</v>
      </c>
      <c r="K8" s="98">
        <f aca="true" t="shared" si="0" ref="K8:K71">SUM(C8:J8)</f>
        <v>0</v>
      </c>
    </row>
    <row r="9" spans="1:11" ht="12" customHeight="1">
      <c r="A9" s="137"/>
      <c r="B9" s="60" t="s">
        <v>97</v>
      </c>
      <c r="C9" s="141">
        <v>0</v>
      </c>
      <c r="D9" s="141">
        <v>0</v>
      </c>
      <c r="E9" s="141">
        <v>0</v>
      </c>
      <c r="F9" s="141">
        <v>0</v>
      </c>
      <c r="G9" s="141">
        <v>0</v>
      </c>
      <c r="H9" s="140">
        <v>0</v>
      </c>
      <c r="I9" s="141">
        <v>0</v>
      </c>
      <c r="J9" s="141">
        <v>0</v>
      </c>
      <c r="K9" s="98">
        <f t="shared" si="0"/>
        <v>0</v>
      </c>
    </row>
    <row r="10" spans="1:11" ht="12" customHeight="1">
      <c r="A10" s="137"/>
      <c r="B10" s="60" t="s">
        <v>98</v>
      </c>
      <c r="C10" s="141">
        <v>0</v>
      </c>
      <c r="D10" s="141">
        <v>0</v>
      </c>
      <c r="E10" s="141">
        <v>0</v>
      </c>
      <c r="F10" s="141">
        <v>0</v>
      </c>
      <c r="G10" s="141">
        <v>0</v>
      </c>
      <c r="H10" s="140">
        <v>0</v>
      </c>
      <c r="I10" s="141">
        <v>0</v>
      </c>
      <c r="J10" s="141">
        <v>0</v>
      </c>
      <c r="K10" s="98">
        <f t="shared" si="0"/>
        <v>0</v>
      </c>
    </row>
    <row r="11" spans="1:11" ht="12" customHeight="1">
      <c r="A11" s="137"/>
      <c r="B11" s="60" t="s">
        <v>99</v>
      </c>
      <c r="C11" s="141">
        <v>0</v>
      </c>
      <c r="D11" s="141">
        <v>0</v>
      </c>
      <c r="E11" s="141">
        <v>0</v>
      </c>
      <c r="F11" s="141">
        <v>0</v>
      </c>
      <c r="G11" s="141">
        <v>0</v>
      </c>
      <c r="H11" s="140">
        <v>0</v>
      </c>
      <c r="I11" s="141">
        <v>0</v>
      </c>
      <c r="J11" s="141">
        <v>0</v>
      </c>
      <c r="K11" s="98">
        <f t="shared" si="0"/>
        <v>0</v>
      </c>
    </row>
    <row r="12" spans="1:11" s="15" customFormat="1" ht="12" customHeight="1">
      <c r="A12" s="137" t="s">
        <v>10</v>
      </c>
      <c r="B12" s="60"/>
      <c r="C12" s="141"/>
      <c r="D12" s="141"/>
      <c r="E12" s="141"/>
      <c r="F12" s="141"/>
      <c r="G12" s="141"/>
      <c r="H12" s="140"/>
      <c r="I12" s="141"/>
      <c r="J12" s="141"/>
      <c r="K12" s="98">
        <f t="shared" si="0"/>
        <v>0</v>
      </c>
    </row>
    <row r="13" spans="1:11" ht="12" customHeight="1">
      <c r="A13" s="137"/>
      <c r="B13" s="60" t="s">
        <v>100</v>
      </c>
      <c r="C13" s="141">
        <v>0</v>
      </c>
      <c r="D13" s="141">
        <v>0</v>
      </c>
      <c r="E13" s="141">
        <v>0</v>
      </c>
      <c r="F13" s="141">
        <v>0</v>
      </c>
      <c r="G13" s="141">
        <v>0</v>
      </c>
      <c r="H13" s="140">
        <v>0</v>
      </c>
      <c r="I13" s="141">
        <v>0</v>
      </c>
      <c r="J13" s="141">
        <v>0</v>
      </c>
      <c r="K13" s="98">
        <f t="shared" si="0"/>
        <v>0</v>
      </c>
    </row>
    <row r="14" spans="1:11" ht="12" customHeight="1">
      <c r="A14" s="137"/>
      <c r="B14" s="60" t="s">
        <v>101</v>
      </c>
      <c r="C14" s="141">
        <v>0</v>
      </c>
      <c r="D14" s="141">
        <v>0</v>
      </c>
      <c r="E14" s="141">
        <v>0</v>
      </c>
      <c r="F14" s="141">
        <v>0</v>
      </c>
      <c r="G14" s="141">
        <v>0</v>
      </c>
      <c r="H14" s="140">
        <v>0</v>
      </c>
      <c r="I14" s="141">
        <v>0</v>
      </c>
      <c r="J14" s="141">
        <v>0</v>
      </c>
      <c r="K14" s="98">
        <f t="shared" si="0"/>
        <v>0</v>
      </c>
    </row>
    <row r="15" spans="1:11" s="15" customFormat="1" ht="12" customHeight="1">
      <c r="A15" s="137" t="s">
        <v>11</v>
      </c>
      <c r="B15" s="60"/>
      <c r="C15" s="141"/>
      <c r="D15" s="141"/>
      <c r="E15" s="141"/>
      <c r="F15" s="141"/>
      <c r="G15" s="141"/>
      <c r="H15" s="140"/>
      <c r="I15" s="141"/>
      <c r="J15" s="141"/>
      <c r="K15" s="98">
        <f t="shared" si="0"/>
        <v>0</v>
      </c>
    </row>
    <row r="16" spans="1:11" ht="12" customHeight="1">
      <c r="A16" s="137"/>
      <c r="B16" s="60" t="s">
        <v>102</v>
      </c>
      <c r="C16" s="141">
        <v>0</v>
      </c>
      <c r="D16" s="141">
        <v>0</v>
      </c>
      <c r="E16" s="141">
        <v>0</v>
      </c>
      <c r="F16" s="141">
        <v>0</v>
      </c>
      <c r="G16" s="141">
        <v>0</v>
      </c>
      <c r="H16" s="140">
        <v>0</v>
      </c>
      <c r="I16" s="141">
        <v>0</v>
      </c>
      <c r="J16" s="141">
        <v>0</v>
      </c>
      <c r="K16" s="98">
        <f t="shared" si="0"/>
        <v>0</v>
      </c>
    </row>
    <row r="17" spans="1:11" ht="12" customHeight="1">
      <c r="A17" s="137"/>
      <c r="B17" s="60" t="s">
        <v>103</v>
      </c>
      <c r="C17" s="141">
        <v>0</v>
      </c>
      <c r="D17" s="141">
        <v>0</v>
      </c>
      <c r="E17" s="141">
        <v>0</v>
      </c>
      <c r="F17" s="141">
        <v>0</v>
      </c>
      <c r="G17" s="141">
        <v>0</v>
      </c>
      <c r="H17" s="140">
        <v>0</v>
      </c>
      <c r="I17" s="141">
        <v>0</v>
      </c>
      <c r="J17" s="141">
        <v>0</v>
      </c>
      <c r="K17" s="98">
        <f t="shared" si="0"/>
        <v>0</v>
      </c>
    </row>
    <row r="18" spans="1:11" s="15" customFormat="1" ht="12" customHeight="1">
      <c r="A18" s="137" t="s">
        <v>12</v>
      </c>
      <c r="B18" s="60"/>
      <c r="C18" s="141"/>
      <c r="D18" s="141"/>
      <c r="E18" s="141"/>
      <c r="F18" s="141"/>
      <c r="G18" s="141"/>
      <c r="H18" s="140"/>
      <c r="I18" s="141"/>
      <c r="J18" s="141"/>
      <c r="K18" s="98">
        <f t="shared" si="0"/>
        <v>0</v>
      </c>
    </row>
    <row r="19" spans="1:11" ht="12" customHeight="1">
      <c r="A19" s="137"/>
      <c r="B19" s="60" t="s">
        <v>104</v>
      </c>
      <c r="C19" s="141">
        <v>0</v>
      </c>
      <c r="D19" s="141">
        <v>0</v>
      </c>
      <c r="E19" s="141">
        <v>0</v>
      </c>
      <c r="F19" s="141">
        <v>0</v>
      </c>
      <c r="G19" s="141">
        <v>0</v>
      </c>
      <c r="H19" s="140">
        <v>0</v>
      </c>
      <c r="I19" s="141">
        <v>0</v>
      </c>
      <c r="J19" s="141">
        <v>0</v>
      </c>
      <c r="K19" s="98">
        <f t="shared" si="0"/>
        <v>0</v>
      </c>
    </row>
    <row r="20" spans="1:11" ht="12" customHeight="1">
      <c r="A20" s="137"/>
      <c r="B20" s="60" t="s">
        <v>105</v>
      </c>
      <c r="C20" s="141">
        <v>0</v>
      </c>
      <c r="D20" s="141">
        <v>0</v>
      </c>
      <c r="E20" s="141">
        <v>0</v>
      </c>
      <c r="F20" s="141">
        <v>0</v>
      </c>
      <c r="G20" s="141">
        <v>0</v>
      </c>
      <c r="H20" s="140">
        <v>0</v>
      </c>
      <c r="I20" s="141">
        <v>0</v>
      </c>
      <c r="J20" s="141">
        <v>0</v>
      </c>
      <c r="K20" s="98">
        <f t="shared" si="0"/>
        <v>0</v>
      </c>
    </row>
    <row r="21" spans="1:11" s="15" customFormat="1" ht="12" customHeight="1">
      <c r="A21" s="137" t="s">
        <v>13</v>
      </c>
      <c r="B21" s="60"/>
      <c r="C21" s="142"/>
      <c r="D21" s="142"/>
      <c r="E21" s="142"/>
      <c r="F21" s="142"/>
      <c r="G21" s="142"/>
      <c r="H21" s="98"/>
      <c r="I21" s="142"/>
      <c r="J21" s="142"/>
      <c r="K21" s="98">
        <f t="shared" si="0"/>
        <v>0</v>
      </c>
    </row>
    <row r="22" spans="1:11" ht="12" customHeight="1">
      <c r="A22" s="137"/>
      <c r="B22" s="60" t="s">
        <v>106</v>
      </c>
      <c r="C22" s="141">
        <v>250</v>
      </c>
      <c r="D22" s="141">
        <v>80</v>
      </c>
      <c r="E22" s="141">
        <v>120</v>
      </c>
      <c r="F22" s="141">
        <v>0</v>
      </c>
      <c r="G22" s="141"/>
      <c r="H22" s="140">
        <v>40</v>
      </c>
      <c r="I22" s="141">
        <v>0</v>
      </c>
      <c r="J22" s="141">
        <v>250</v>
      </c>
      <c r="K22" s="98">
        <f t="shared" si="0"/>
        <v>740</v>
      </c>
    </row>
    <row r="23" spans="1:11" s="15" customFormat="1" ht="12" customHeight="1">
      <c r="A23" s="137" t="s">
        <v>14</v>
      </c>
      <c r="B23" s="60"/>
      <c r="C23" s="141"/>
      <c r="D23" s="141"/>
      <c r="E23" s="141"/>
      <c r="F23" s="141"/>
      <c r="G23" s="141"/>
      <c r="H23" s="140"/>
      <c r="I23" s="141"/>
      <c r="J23" s="141"/>
      <c r="K23" s="98">
        <f t="shared" si="0"/>
        <v>0</v>
      </c>
    </row>
    <row r="24" spans="1:11" ht="12" customHeight="1">
      <c r="A24" s="137"/>
      <c r="B24" s="60" t="s">
        <v>107</v>
      </c>
      <c r="C24" s="141">
        <v>0</v>
      </c>
      <c r="D24" s="141">
        <v>0</v>
      </c>
      <c r="E24" s="141">
        <v>0</v>
      </c>
      <c r="F24" s="141">
        <v>0</v>
      </c>
      <c r="G24" s="141">
        <v>0</v>
      </c>
      <c r="H24" s="140">
        <v>0</v>
      </c>
      <c r="I24" s="141">
        <v>0</v>
      </c>
      <c r="J24" s="141">
        <v>0</v>
      </c>
      <c r="K24" s="98">
        <f t="shared" si="0"/>
        <v>0</v>
      </c>
    </row>
    <row r="25" spans="1:11" s="15" customFormat="1" ht="12" customHeight="1">
      <c r="A25" s="137" t="s">
        <v>15</v>
      </c>
      <c r="B25" s="60"/>
      <c r="C25" s="141"/>
      <c r="D25" s="141"/>
      <c r="E25" s="141"/>
      <c r="F25" s="141"/>
      <c r="G25" s="141"/>
      <c r="H25" s="140">
        <v>0</v>
      </c>
      <c r="I25" s="141"/>
      <c r="J25" s="141"/>
      <c r="K25" s="98">
        <f t="shared" si="0"/>
        <v>0</v>
      </c>
    </row>
    <row r="26" spans="1:11" ht="12" customHeight="1">
      <c r="A26" s="137"/>
      <c r="B26" s="60" t="s">
        <v>108</v>
      </c>
      <c r="C26" s="141">
        <v>0</v>
      </c>
      <c r="D26" s="141">
        <v>0</v>
      </c>
      <c r="E26" s="141">
        <v>0</v>
      </c>
      <c r="F26" s="141">
        <v>0</v>
      </c>
      <c r="G26" s="141">
        <v>0</v>
      </c>
      <c r="H26" s="140">
        <v>0</v>
      </c>
      <c r="I26" s="141">
        <v>0</v>
      </c>
      <c r="J26" s="141">
        <v>0</v>
      </c>
      <c r="K26" s="98">
        <f t="shared" si="0"/>
        <v>0</v>
      </c>
    </row>
    <row r="27" spans="1:11" s="15" customFormat="1" ht="12" customHeight="1">
      <c r="A27" s="137" t="s">
        <v>16</v>
      </c>
      <c r="B27" s="60"/>
      <c r="C27" s="141"/>
      <c r="D27" s="141"/>
      <c r="E27" s="141"/>
      <c r="F27" s="141"/>
      <c r="G27" s="141"/>
      <c r="H27" s="140"/>
      <c r="I27" s="141"/>
      <c r="J27" s="141"/>
      <c r="K27" s="98">
        <f t="shared" si="0"/>
        <v>0</v>
      </c>
    </row>
    <row r="28" spans="1:11" ht="12" customHeight="1">
      <c r="A28" s="137"/>
      <c r="B28" s="60" t="s">
        <v>109</v>
      </c>
      <c r="C28" s="141">
        <v>0</v>
      </c>
      <c r="D28" s="141">
        <v>0</v>
      </c>
      <c r="E28" s="141">
        <v>0</v>
      </c>
      <c r="F28" s="141">
        <v>0</v>
      </c>
      <c r="G28" s="141">
        <v>0</v>
      </c>
      <c r="H28" s="140">
        <v>0</v>
      </c>
      <c r="I28" s="141">
        <v>0</v>
      </c>
      <c r="J28" s="141">
        <v>0</v>
      </c>
      <c r="K28" s="98">
        <f t="shared" si="0"/>
        <v>0</v>
      </c>
    </row>
    <row r="29" spans="1:11" ht="12" customHeight="1">
      <c r="A29" s="137"/>
      <c r="B29" s="60" t="s">
        <v>110</v>
      </c>
      <c r="C29" s="141">
        <v>0</v>
      </c>
      <c r="D29" s="141">
        <v>0</v>
      </c>
      <c r="E29" s="141">
        <v>0</v>
      </c>
      <c r="F29" s="141">
        <v>0</v>
      </c>
      <c r="G29" s="141">
        <v>0</v>
      </c>
      <c r="H29" s="140">
        <v>0</v>
      </c>
      <c r="I29" s="141">
        <v>0</v>
      </c>
      <c r="J29" s="141">
        <v>0</v>
      </c>
      <c r="K29" s="98">
        <f t="shared" si="0"/>
        <v>0</v>
      </c>
    </row>
    <row r="30" spans="1:11" ht="12" customHeight="1">
      <c r="A30" s="137"/>
      <c r="B30" s="60" t="s">
        <v>111</v>
      </c>
      <c r="C30" s="141">
        <v>0</v>
      </c>
      <c r="D30" s="141">
        <v>0</v>
      </c>
      <c r="E30" s="141">
        <v>0</v>
      </c>
      <c r="F30" s="141">
        <v>0</v>
      </c>
      <c r="G30" s="141">
        <v>0</v>
      </c>
      <c r="H30" s="140">
        <v>0</v>
      </c>
      <c r="I30" s="141">
        <v>0</v>
      </c>
      <c r="J30" s="141">
        <v>0</v>
      </c>
      <c r="K30" s="98">
        <f t="shared" si="0"/>
        <v>0</v>
      </c>
    </row>
    <row r="31" spans="1:11" ht="12" customHeight="1">
      <c r="A31" s="137"/>
      <c r="B31" s="60" t="s">
        <v>112</v>
      </c>
      <c r="C31" s="141">
        <v>0</v>
      </c>
      <c r="D31" s="141">
        <v>0</v>
      </c>
      <c r="E31" s="141">
        <v>0</v>
      </c>
      <c r="F31" s="141">
        <v>0</v>
      </c>
      <c r="G31" s="141">
        <v>0</v>
      </c>
      <c r="H31" s="140">
        <v>0</v>
      </c>
      <c r="I31" s="141">
        <v>0</v>
      </c>
      <c r="J31" s="141">
        <v>0</v>
      </c>
      <c r="K31" s="98">
        <f t="shared" si="0"/>
        <v>0</v>
      </c>
    </row>
    <row r="32" spans="1:11" ht="12" customHeight="1">
      <c r="A32" s="137"/>
      <c r="B32" s="60" t="s">
        <v>113</v>
      </c>
      <c r="C32" s="141">
        <v>0</v>
      </c>
      <c r="D32" s="141">
        <v>0</v>
      </c>
      <c r="E32" s="141">
        <v>0</v>
      </c>
      <c r="F32" s="141">
        <v>0</v>
      </c>
      <c r="G32" s="141">
        <v>0</v>
      </c>
      <c r="H32" s="140">
        <v>0</v>
      </c>
      <c r="I32" s="141">
        <v>0</v>
      </c>
      <c r="J32" s="141">
        <v>0</v>
      </c>
      <c r="K32" s="98">
        <f t="shared" si="0"/>
        <v>0</v>
      </c>
    </row>
    <row r="33" spans="1:11" s="15" customFormat="1" ht="12" customHeight="1">
      <c r="A33" s="137" t="s">
        <v>17</v>
      </c>
      <c r="B33" s="60"/>
      <c r="C33" s="141"/>
      <c r="D33" s="141"/>
      <c r="E33" s="141"/>
      <c r="F33" s="141"/>
      <c r="G33" s="141"/>
      <c r="H33" s="140"/>
      <c r="I33" s="141"/>
      <c r="J33" s="141"/>
      <c r="K33" s="98">
        <f t="shared" si="0"/>
        <v>0</v>
      </c>
    </row>
    <row r="34" spans="1:11" ht="12" customHeight="1">
      <c r="A34" s="137"/>
      <c r="B34" s="60" t="s">
        <v>114</v>
      </c>
      <c r="C34" s="141">
        <v>0</v>
      </c>
      <c r="D34" s="141">
        <v>0</v>
      </c>
      <c r="E34" s="141">
        <v>0</v>
      </c>
      <c r="F34" s="141">
        <v>0</v>
      </c>
      <c r="G34" s="141">
        <v>0</v>
      </c>
      <c r="H34" s="140">
        <v>0</v>
      </c>
      <c r="I34" s="141">
        <v>0</v>
      </c>
      <c r="J34" s="141">
        <v>0</v>
      </c>
      <c r="K34" s="98">
        <f t="shared" si="0"/>
        <v>0</v>
      </c>
    </row>
    <row r="35" spans="1:11" ht="12" customHeight="1">
      <c r="A35" s="137"/>
      <c r="B35" s="60" t="s">
        <v>115</v>
      </c>
      <c r="C35" s="141">
        <v>0</v>
      </c>
      <c r="D35" s="141">
        <v>0</v>
      </c>
      <c r="E35" s="141">
        <v>0</v>
      </c>
      <c r="F35" s="141">
        <v>0</v>
      </c>
      <c r="G35" s="141">
        <v>0</v>
      </c>
      <c r="H35" s="140">
        <v>0</v>
      </c>
      <c r="I35" s="141">
        <v>0</v>
      </c>
      <c r="J35" s="141">
        <v>0</v>
      </c>
      <c r="K35" s="98">
        <f t="shared" si="0"/>
        <v>0</v>
      </c>
    </row>
    <row r="36" spans="1:11" ht="12" customHeight="1">
      <c r="A36" s="137"/>
      <c r="B36" s="60" t="s">
        <v>116</v>
      </c>
      <c r="C36" s="141">
        <v>0</v>
      </c>
      <c r="D36" s="141">
        <v>0</v>
      </c>
      <c r="E36" s="141">
        <v>0</v>
      </c>
      <c r="F36" s="141">
        <v>0</v>
      </c>
      <c r="G36" s="141">
        <v>0</v>
      </c>
      <c r="H36" s="140">
        <v>0</v>
      </c>
      <c r="I36" s="141">
        <v>0</v>
      </c>
      <c r="J36" s="141">
        <v>0</v>
      </c>
      <c r="K36" s="98">
        <f t="shared" si="0"/>
        <v>0</v>
      </c>
    </row>
    <row r="37" spans="1:11" ht="12" customHeight="1">
      <c r="A37" s="137"/>
      <c r="B37" s="60" t="s">
        <v>117</v>
      </c>
      <c r="C37" s="141">
        <v>0</v>
      </c>
      <c r="D37" s="141">
        <v>0</v>
      </c>
      <c r="E37" s="141">
        <v>0</v>
      </c>
      <c r="F37" s="141">
        <v>0</v>
      </c>
      <c r="G37" s="141">
        <v>0</v>
      </c>
      <c r="H37" s="140">
        <v>0</v>
      </c>
      <c r="I37" s="141">
        <v>0</v>
      </c>
      <c r="J37" s="141">
        <v>0</v>
      </c>
      <c r="K37" s="98">
        <f t="shared" si="0"/>
        <v>0</v>
      </c>
    </row>
    <row r="38" spans="1:11" ht="12" customHeight="1">
      <c r="A38" s="137"/>
      <c r="B38" s="60" t="s">
        <v>118</v>
      </c>
      <c r="C38" s="141">
        <v>0</v>
      </c>
      <c r="D38" s="141">
        <v>0</v>
      </c>
      <c r="E38" s="141">
        <v>0</v>
      </c>
      <c r="F38" s="141">
        <v>0</v>
      </c>
      <c r="G38" s="141">
        <v>0</v>
      </c>
      <c r="H38" s="140">
        <v>0</v>
      </c>
      <c r="I38" s="141">
        <v>0</v>
      </c>
      <c r="J38" s="141">
        <v>0</v>
      </c>
      <c r="K38" s="98">
        <f t="shared" si="0"/>
        <v>0</v>
      </c>
    </row>
    <row r="39" spans="1:11" ht="12" customHeight="1">
      <c r="A39" s="137"/>
      <c r="B39" s="60" t="s">
        <v>119</v>
      </c>
      <c r="C39" s="141">
        <v>0</v>
      </c>
      <c r="D39" s="141">
        <v>0</v>
      </c>
      <c r="E39" s="141">
        <v>0</v>
      </c>
      <c r="F39" s="141">
        <v>0</v>
      </c>
      <c r="G39" s="141">
        <v>0</v>
      </c>
      <c r="H39" s="140">
        <v>0</v>
      </c>
      <c r="I39" s="141">
        <v>0</v>
      </c>
      <c r="J39" s="141">
        <v>0</v>
      </c>
      <c r="K39" s="98">
        <f t="shared" si="0"/>
        <v>0</v>
      </c>
    </row>
    <row r="40" spans="1:11" ht="12" customHeight="1">
      <c r="A40" s="137"/>
      <c r="B40" s="60" t="s">
        <v>120</v>
      </c>
      <c r="C40" s="141">
        <v>0</v>
      </c>
      <c r="D40" s="141">
        <v>0</v>
      </c>
      <c r="E40" s="141">
        <v>0</v>
      </c>
      <c r="F40" s="141">
        <v>0</v>
      </c>
      <c r="G40" s="141">
        <v>0</v>
      </c>
      <c r="H40" s="140">
        <v>0</v>
      </c>
      <c r="I40" s="141">
        <v>0</v>
      </c>
      <c r="J40" s="141">
        <v>0</v>
      </c>
      <c r="K40" s="98">
        <f t="shared" si="0"/>
        <v>0</v>
      </c>
    </row>
    <row r="41" spans="1:11" s="15" customFormat="1" ht="12" customHeight="1">
      <c r="A41" s="137" t="s">
        <v>18</v>
      </c>
      <c r="B41" s="60"/>
      <c r="C41" s="141"/>
      <c r="D41" s="141"/>
      <c r="E41" s="141"/>
      <c r="F41" s="141"/>
      <c r="G41" s="141"/>
      <c r="H41" s="140"/>
      <c r="I41" s="141"/>
      <c r="J41" s="141"/>
      <c r="K41" s="98">
        <f t="shared" si="0"/>
        <v>0</v>
      </c>
    </row>
    <row r="42" spans="1:11" ht="12" customHeight="1">
      <c r="A42" s="137"/>
      <c r="B42" s="60" t="s">
        <v>121</v>
      </c>
      <c r="C42" s="141">
        <v>0</v>
      </c>
      <c r="D42" s="141">
        <v>0</v>
      </c>
      <c r="E42" s="141">
        <v>0</v>
      </c>
      <c r="F42" s="141">
        <v>0</v>
      </c>
      <c r="G42" s="141">
        <v>0</v>
      </c>
      <c r="H42" s="140">
        <v>0</v>
      </c>
      <c r="I42" s="141">
        <v>0</v>
      </c>
      <c r="J42" s="141">
        <v>0</v>
      </c>
      <c r="K42" s="98">
        <f t="shared" si="0"/>
        <v>0</v>
      </c>
    </row>
    <row r="43" spans="1:11" ht="12" customHeight="1">
      <c r="A43" s="137"/>
      <c r="B43" s="60" t="s">
        <v>122</v>
      </c>
      <c r="C43" s="141">
        <v>0</v>
      </c>
      <c r="D43" s="141">
        <v>0</v>
      </c>
      <c r="E43" s="141">
        <v>0</v>
      </c>
      <c r="F43" s="141">
        <v>0</v>
      </c>
      <c r="G43" s="141">
        <v>0</v>
      </c>
      <c r="H43" s="140">
        <v>0</v>
      </c>
      <c r="I43" s="141">
        <v>0</v>
      </c>
      <c r="J43" s="141">
        <v>0</v>
      </c>
      <c r="K43" s="98">
        <f t="shared" si="0"/>
        <v>0</v>
      </c>
    </row>
    <row r="44" spans="1:11" ht="12" customHeight="1">
      <c r="A44" s="137"/>
      <c r="B44" s="60" t="s">
        <v>123</v>
      </c>
      <c r="C44" s="141">
        <v>0</v>
      </c>
      <c r="D44" s="141">
        <v>0</v>
      </c>
      <c r="E44" s="141">
        <v>0</v>
      </c>
      <c r="F44" s="141">
        <v>0</v>
      </c>
      <c r="G44" s="141">
        <v>0</v>
      </c>
      <c r="H44" s="140">
        <v>0</v>
      </c>
      <c r="I44" s="141">
        <v>0</v>
      </c>
      <c r="J44" s="141">
        <v>0</v>
      </c>
      <c r="K44" s="98">
        <f t="shared" si="0"/>
        <v>0</v>
      </c>
    </row>
    <row r="45" spans="1:11" s="15" customFormat="1" ht="12" customHeight="1">
      <c r="A45" s="137" t="s">
        <v>19</v>
      </c>
      <c r="B45" s="60"/>
      <c r="C45" s="141"/>
      <c r="D45" s="141"/>
      <c r="E45" s="141"/>
      <c r="F45" s="141"/>
      <c r="G45" s="141"/>
      <c r="H45" s="140"/>
      <c r="I45" s="141"/>
      <c r="J45" s="141"/>
      <c r="K45" s="98">
        <f t="shared" si="0"/>
        <v>0</v>
      </c>
    </row>
    <row r="46" spans="1:11" ht="12" customHeight="1">
      <c r="A46" s="137"/>
      <c r="B46" s="60" t="s">
        <v>124</v>
      </c>
      <c r="C46" s="141">
        <v>0</v>
      </c>
      <c r="D46" s="141">
        <v>0</v>
      </c>
      <c r="E46" s="141">
        <v>0</v>
      </c>
      <c r="F46" s="141">
        <v>0</v>
      </c>
      <c r="G46" s="141">
        <v>0</v>
      </c>
      <c r="H46" s="140">
        <v>0</v>
      </c>
      <c r="I46" s="141">
        <v>0</v>
      </c>
      <c r="J46" s="141">
        <v>0</v>
      </c>
      <c r="K46" s="98">
        <f t="shared" si="0"/>
        <v>0</v>
      </c>
    </row>
    <row r="47" spans="1:11" ht="12" customHeight="1">
      <c r="A47" s="137"/>
      <c r="B47" s="60" t="s">
        <v>125</v>
      </c>
      <c r="C47" s="141">
        <v>0</v>
      </c>
      <c r="D47" s="141">
        <v>0</v>
      </c>
      <c r="E47" s="141">
        <v>0</v>
      </c>
      <c r="F47" s="141">
        <v>0</v>
      </c>
      <c r="G47" s="141">
        <v>0</v>
      </c>
      <c r="H47" s="140">
        <v>0</v>
      </c>
      <c r="I47" s="141">
        <v>0</v>
      </c>
      <c r="J47" s="141">
        <v>0</v>
      </c>
      <c r="K47" s="98">
        <f t="shared" si="0"/>
        <v>0</v>
      </c>
    </row>
    <row r="48" spans="1:11" ht="12" customHeight="1">
      <c r="A48" s="137"/>
      <c r="B48" s="60" t="s">
        <v>126</v>
      </c>
      <c r="C48" s="141">
        <v>0</v>
      </c>
      <c r="D48" s="141">
        <v>0</v>
      </c>
      <c r="E48" s="141">
        <v>0</v>
      </c>
      <c r="F48" s="141">
        <v>0</v>
      </c>
      <c r="G48" s="141">
        <v>0</v>
      </c>
      <c r="H48" s="140">
        <v>0</v>
      </c>
      <c r="I48" s="141">
        <v>0</v>
      </c>
      <c r="J48" s="141">
        <v>0</v>
      </c>
      <c r="K48" s="98">
        <f t="shared" si="0"/>
        <v>0</v>
      </c>
    </row>
    <row r="49" spans="1:11" ht="12" customHeight="1">
      <c r="A49" s="137"/>
      <c r="B49" s="60" t="s">
        <v>127</v>
      </c>
      <c r="C49" s="141">
        <v>0</v>
      </c>
      <c r="D49" s="141">
        <v>0</v>
      </c>
      <c r="E49" s="141">
        <v>0</v>
      </c>
      <c r="F49" s="141">
        <v>0</v>
      </c>
      <c r="G49" s="141">
        <v>0</v>
      </c>
      <c r="H49" s="140">
        <v>0</v>
      </c>
      <c r="I49" s="141">
        <v>0</v>
      </c>
      <c r="J49" s="141">
        <v>0</v>
      </c>
      <c r="K49" s="98">
        <f t="shared" si="0"/>
        <v>0</v>
      </c>
    </row>
    <row r="50" spans="1:11" ht="12" customHeight="1">
      <c r="A50" s="137"/>
      <c r="B50" s="60" t="s">
        <v>128</v>
      </c>
      <c r="C50" s="141">
        <v>0</v>
      </c>
      <c r="D50" s="141">
        <v>0</v>
      </c>
      <c r="E50" s="141">
        <v>0</v>
      </c>
      <c r="F50" s="141">
        <v>0</v>
      </c>
      <c r="G50" s="141">
        <v>0</v>
      </c>
      <c r="H50" s="140">
        <v>0</v>
      </c>
      <c r="I50" s="141">
        <v>0</v>
      </c>
      <c r="J50" s="141">
        <v>0</v>
      </c>
      <c r="K50" s="98">
        <f t="shared" si="0"/>
        <v>0</v>
      </c>
    </row>
    <row r="51" spans="1:11" ht="12" customHeight="1">
      <c r="A51" s="137"/>
      <c r="B51" s="60" t="s">
        <v>129</v>
      </c>
      <c r="C51" s="141">
        <v>0</v>
      </c>
      <c r="D51" s="141">
        <v>0</v>
      </c>
      <c r="E51" s="141">
        <v>0</v>
      </c>
      <c r="F51" s="141">
        <v>0</v>
      </c>
      <c r="G51" s="141">
        <v>0</v>
      </c>
      <c r="H51" s="140">
        <v>0</v>
      </c>
      <c r="I51" s="141">
        <v>0</v>
      </c>
      <c r="J51" s="141">
        <v>0</v>
      </c>
      <c r="K51" s="98">
        <f t="shared" si="0"/>
        <v>0</v>
      </c>
    </row>
    <row r="52" spans="1:11" ht="12" customHeight="1">
      <c r="A52" s="137"/>
      <c r="B52" s="60" t="s">
        <v>130</v>
      </c>
      <c r="C52" s="141">
        <v>0</v>
      </c>
      <c r="D52" s="141">
        <v>0</v>
      </c>
      <c r="E52" s="141">
        <v>0</v>
      </c>
      <c r="F52" s="141">
        <v>0</v>
      </c>
      <c r="G52" s="141">
        <v>0</v>
      </c>
      <c r="H52" s="140">
        <v>0</v>
      </c>
      <c r="I52" s="141">
        <v>0</v>
      </c>
      <c r="J52" s="141">
        <v>0</v>
      </c>
      <c r="K52" s="98">
        <f t="shared" si="0"/>
        <v>0</v>
      </c>
    </row>
    <row r="53" spans="1:11" s="15" customFormat="1" ht="12" customHeight="1">
      <c r="A53" s="137" t="s">
        <v>20</v>
      </c>
      <c r="B53" s="60"/>
      <c r="C53" s="142"/>
      <c r="D53" s="142"/>
      <c r="E53" s="142"/>
      <c r="F53" s="142"/>
      <c r="G53" s="142"/>
      <c r="H53" s="98"/>
      <c r="I53" s="142"/>
      <c r="J53" s="142"/>
      <c r="K53" s="98">
        <f t="shared" si="0"/>
        <v>0</v>
      </c>
    </row>
    <row r="54" spans="1:11" ht="12" customHeight="1">
      <c r="A54" s="137"/>
      <c r="B54" s="60" t="s">
        <v>131</v>
      </c>
      <c r="C54" s="141">
        <v>0</v>
      </c>
      <c r="D54" s="141">
        <v>0</v>
      </c>
      <c r="E54" s="141">
        <v>0</v>
      </c>
      <c r="F54" s="141">
        <v>0</v>
      </c>
      <c r="G54" s="141">
        <v>0</v>
      </c>
      <c r="H54" s="140">
        <v>0</v>
      </c>
      <c r="I54" s="141">
        <v>0</v>
      </c>
      <c r="J54" s="141">
        <v>0</v>
      </c>
      <c r="K54" s="98">
        <f t="shared" si="0"/>
        <v>0</v>
      </c>
    </row>
    <row r="55" spans="1:11" ht="12" customHeight="1">
      <c r="A55" s="137"/>
      <c r="B55" s="60" t="s">
        <v>132</v>
      </c>
      <c r="C55" s="141">
        <v>126</v>
      </c>
      <c r="D55" s="141">
        <v>0</v>
      </c>
      <c r="E55" s="141">
        <v>114</v>
      </c>
      <c r="F55" s="141">
        <v>0</v>
      </c>
      <c r="G55" s="141"/>
      <c r="H55" s="140">
        <v>12</v>
      </c>
      <c r="I55" s="141">
        <v>0</v>
      </c>
      <c r="J55" s="141">
        <v>0</v>
      </c>
      <c r="K55" s="98">
        <f t="shared" si="0"/>
        <v>252</v>
      </c>
    </row>
    <row r="56" spans="1:11" ht="12" customHeight="1">
      <c r="A56" s="137"/>
      <c r="B56" s="60" t="s">
        <v>133</v>
      </c>
      <c r="C56" s="141">
        <v>0</v>
      </c>
      <c r="D56" s="141">
        <v>0</v>
      </c>
      <c r="E56" s="141">
        <v>0</v>
      </c>
      <c r="F56" s="141">
        <v>0</v>
      </c>
      <c r="G56" s="141">
        <v>0</v>
      </c>
      <c r="H56" s="140">
        <v>0</v>
      </c>
      <c r="I56" s="141">
        <v>0</v>
      </c>
      <c r="J56" s="141">
        <v>0</v>
      </c>
      <c r="K56" s="98">
        <f t="shared" si="0"/>
        <v>0</v>
      </c>
    </row>
    <row r="57" spans="1:11" s="15" customFormat="1" ht="12" customHeight="1">
      <c r="A57" s="137" t="s">
        <v>21</v>
      </c>
      <c r="B57" s="60"/>
      <c r="C57" s="141"/>
      <c r="D57" s="141"/>
      <c r="E57" s="141"/>
      <c r="F57" s="141"/>
      <c r="G57" s="141"/>
      <c r="H57" s="140"/>
      <c r="I57" s="141"/>
      <c r="J57" s="141"/>
      <c r="K57" s="98">
        <f t="shared" si="0"/>
        <v>0</v>
      </c>
    </row>
    <row r="58" spans="1:11" ht="12" customHeight="1">
      <c r="A58" s="137"/>
      <c r="B58" s="60" t="s">
        <v>134</v>
      </c>
      <c r="C58" s="141">
        <v>0</v>
      </c>
      <c r="D58" s="141">
        <v>0</v>
      </c>
      <c r="E58" s="141">
        <v>0</v>
      </c>
      <c r="F58" s="141">
        <v>0</v>
      </c>
      <c r="G58" s="141">
        <v>0</v>
      </c>
      <c r="H58" s="140"/>
      <c r="I58" s="141">
        <v>0</v>
      </c>
      <c r="J58" s="141">
        <v>0</v>
      </c>
      <c r="K58" s="98">
        <f t="shared" si="0"/>
        <v>0</v>
      </c>
    </row>
    <row r="59" spans="1:11" ht="12" customHeight="1">
      <c r="A59" s="137"/>
      <c r="B59" s="60" t="s">
        <v>135</v>
      </c>
      <c r="C59" s="141">
        <v>0</v>
      </c>
      <c r="D59" s="141">
        <v>0</v>
      </c>
      <c r="E59" s="141">
        <v>0</v>
      </c>
      <c r="F59" s="141">
        <v>0</v>
      </c>
      <c r="G59" s="141">
        <v>0</v>
      </c>
      <c r="H59" s="140">
        <v>0</v>
      </c>
      <c r="I59" s="141">
        <v>0</v>
      </c>
      <c r="J59" s="141">
        <v>0</v>
      </c>
      <c r="K59" s="98">
        <f t="shared" si="0"/>
        <v>0</v>
      </c>
    </row>
    <row r="60" spans="1:11" ht="12" customHeight="1">
      <c r="A60" s="137"/>
      <c r="B60" s="60" t="s">
        <v>136</v>
      </c>
      <c r="C60" s="141">
        <v>0</v>
      </c>
      <c r="D60" s="141">
        <v>0</v>
      </c>
      <c r="E60" s="141">
        <v>0</v>
      </c>
      <c r="F60" s="141">
        <v>0</v>
      </c>
      <c r="G60" s="141">
        <v>0</v>
      </c>
      <c r="H60" s="140">
        <v>0</v>
      </c>
      <c r="I60" s="141">
        <v>0</v>
      </c>
      <c r="J60" s="141">
        <v>0</v>
      </c>
      <c r="K60" s="98">
        <f t="shared" si="0"/>
        <v>0</v>
      </c>
    </row>
    <row r="61" spans="1:11" ht="12" customHeight="1">
      <c r="A61" s="137"/>
      <c r="B61" s="60" t="s">
        <v>137</v>
      </c>
      <c r="C61" s="141">
        <v>0</v>
      </c>
      <c r="D61" s="141">
        <v>0</v>
      </c>
      <c r="E61" s="141">
        <v>0</v>
      </c>
      <c r="F61" s="141">
        <v>0</v>
      </c>
      <c r="G61" s="141">
        <v>0</v>
      </c>
      <c r="H61" s="140">
        <v>0</v>
      </c>
      <c r="I61" s="141">
        <v>0</v>
      </c>
      <c r="J61" s="141">
        <v>0</v>
      </c>
      <c r="K61" s="98">
        <f t="shared" si="0"/>
        <v>0</v>
      </c>
    </row>
    <row r="62" spans="1:11" ht="12" customHeight="1">
      <c r="A62" s="137"/>
      <c r="B62" s="60" t="s">
        <v>138</v>
      </c>
      <c r="C62" s="141">
        <v>0</v>
      </c>
      <c r="D62" s="141">
        <v>0</v>
      </c>
      <c r="E62" s="141">
        <v>0</v>
      </c>
      <c r="F62" s="141">
        <v>0</v>
      </c>
      <c r="G62" s="141">
        <v>0</v>
      </c>
      <c r="H62" s="140">
        <v>0</v>
      </c>
      <c r="I62" s="141">
        <v>0</v>
      </c>
      <c r="J62" s="141">
        <v>0</v>
      </c>
      <c r="K62" s="98">
        <f t="shared" si="0"/>
        <v>0</v>
      </c>
    </row>
    <row r="63" spans="1:11" s="15" customFormat="1" ht="12" customHeight="1">
      <c r="A63" s="137" t="s">
        <v>22</v>
      </c>
      <c r="B63" s="60"/>
      <c r="C63" s="141"/>
      <c r="D63" s="141"/>
      <c r="E63" s="141"/>
      <c r="F63" s="141"/>
      <c r="G63" s="141"/>
      <c r="H63" s="140">
        <v>0</v>
      </c>
      <c r="I63" s="141"/>
      <c r="J63" s="141"/>
      <c r="K63" s="98">
        <f t="shared" si="0"/>
        <v>0</v>
      </c>
    </row>
    <row r="64" spans="1:11" ht="12" customHeight="1">
      <c r="A64" s="137"/>
      <c r="B64" s="60" t="s">
        <v>139</v>
      </c>
      <c r="C64" s="141">
        <v>0</v>
      </c>
      <c r="D64" s="141">
        <v>0</v>
      </c>
      <c r="E64" s="141">
        <v>0</v>
      </c>
      <c r="F64" s="141">
        <v>0</v>
      </c>
      <c r="G64" s="141">
        <v>0</v>
      </c>
      <c r="H64" s="140">
        <v>0</v>
      </c>
      <c r="I64" s="141">
        <v>0</v>
      </c>
      <c r="J64" s="141">
        <v>0</v>
      </c>
      <c r="K64" s="98">
        <f t="shared" si="0"/>
        <v>0</v>
      </c>
    </row>
    <row r="65" spans="1:11" ht="12" customHeight="1">
      <c r="A65" s="137"/>
      <c r="B65" s="60" t="s">
        <v>140</v>
      </c>
      <c r="C65" s="141">
        <v>0</v>
      </c>
      <c r="D65" s="141">
        <v>0</v>
      </c>
      <c r="E65" s="141">
        <v>0</v>
      </c>
      <c r="F65" s="141">
        <v>0</v>
      </c>
      <c r="G65" s="141">
        <v>0</v>
      </c>
      <c r="H65" s="140">
        <v>0</v>
      </c>
      <c r="I65" s="141">
        <v>0</v>
      </c>
      <c r="J65" s="141">
        <v>0</v>
      </c>
      <c r="K65" s="98">
        <f t="shared" si="0"/>
        <v>0</v>
      </c>
    </row>
    <row r="66" spans="1:11" ht="12" customHeight="1">
      <c r="A66" s="137"/>
      <c r="B66" s="60" t="s">
        <v>141</v>
      </c>
      <c r="C66" s="141">
        <v>0</v>
      </c>
      <c r="D66" s="141">
        <v>0</v>
      </c>
      <c r="E66" s="141">
        <v>0</v>
      </c>
      <c r="F66" s="141">
        <v>0</v>
      </c>
      <c r="G66" s="141">
        <v>0</v>
      </c>
      <c r="H66" s="140">
        <v>0</v>
      </c>
      <c r="I66" s="141">
        <v>0</v>
      </c>
      <c r="J66" s="141">
        <v>0</v>
      </c>
      <c r="K66" s="98">
        <f t="shared" si="0"/>
        <v>0</v>
      </c>
    </row>
    <row r="67" spans="1:11" s="15" customFormat="1" ht="12" customHeight="1">
      <c r="A67" s="137" t="s">
        <v>23</v>
      </c>
      <c r="B67" s="60"/>
      <c r="C67" s="141"/>
      <c r="D67" s="141"/>
      <c r="E67" s="141"/>
      <c r="F67" s="141"/>
      <c r="G67" s="141"/>
      <c r="H67" s="140">
        <v>0</v>
      </c>
      <c r="I67" s="141"/>
      <c r="J67" s="141"/>
      <c r="K67" s="98">
        <f t="shared" si="0"/>
        <v>0</v>
      </c>
    </row>
    <row r="68" spans="1:11" s="15" customFormat="1" ht="12" customHeight="1">
      <c r="A68" s="137"/>
      <c r="B68" s="60" t="s">
        <v>142</v>
      </c>
      <c r="C68" s="141">
        <v>0</v>
      </c>
      <c r="D68" s="141">
        <v>0</v>
      </c>
      <c r="E68" s="141">
        <v>0</v>
      </c>
      <c r="F68" s="141">
        <v>0</v>
      </c>
      <c r="G68" s="141">
        <v>0</v>
      </c>
      <c r="H68" s="140">
        <v>0</v>
      </c>
      <c r="I68" s="141">
        <v>0</v>
      </c>
      <c r="J68" s="141">
        <v>0</v>
      </c>
      <c r="K68" s="98">
        <f t="shared" si="0"/>
        <v>0</v>
      </c>
    </row>
    <row r="69" spans="1:11" s="15" customFormat="1" ht="12" customHeight="1">
      <c r="A69" s="137" t="s">
        <v>24</v>
      </c>
      <c r="B69" s="60"/>
      <c r="C69" s="142"/>
      <c r="D69" s="142"/>
      <c r="E69" s="142"/>
      <c r="F69" s="142"/>
      <c r="G69" s="142"/>
      <c r="H69" s="98"/>
      <c r="I69" s="142"/>
      <c r="J69" s="142"/>
      <c r="K69" s="98">
        <f t="shared" si="0"/>
        <v>0</v>
      </c>
    </row>
    <row r="70" spans="1:11" ht="12" customHeight="1">
      <c r="A70" s="137"/>
      <c r="B70" s="60" t="s">
        <v>143</v>
      </c>
      <c r="C70" s="141">
        <v>200</v>
      </c>
      <c r="D70" s="141">
        <v>0</v>
      </c>
      <c r="E70" s="141">
        <v>81.2</v>
      </c>
      <c r="F70" s="141">
        <v>0</v>
      </c>
      <c r="G70" s="141">
        <v>0</v>
      </c>
      <c r="H70" s="140">
        <v>0</v>
      </c>
      <c r="I70" s="141">
        <v>165</v>
      </c>
      <c r="J70" s="141">
        <v>0</v>
      </c>
      <c r="K70" s="98">
        <f t="shared" si="0"/>
        <v>446.2</v>
      </c>
    </row>
    <row r="71" spans="1:11" ht="12" customHeight="1">
      <c r="A71" s="137"/>
      <c r="B71" s="60" t="s">
        <v>144</v>
      </c>
      <c r="C71" s="141">
        <v>0</v>
      </c>
      <c r="D71" s="141">
        <v>0</v>
      </c>
      <c r="E71" s="141">
        <v>0</v>
      </c>
      <c r="F71" s="141">
        <v>0</v>
      </c>
      <c r="G71" s="141">
        <v>0</v>
      </c>
      <c r="H71" s="140">
        <v>0</v>
      </c>
      <c r="I71" s="141">
        <v>0</v>
      </c>
      <c r="J71" s="141">
        <v>0</v>
      </c>
      <c r="K71" s="98">
        <f t="shared" si="0"/>
        <v>0</v>
      </c>
    </row>
    <row r="72" spans="1:11" ht="12" customHeight="1">
      <c r="A72" s="137"/>
      <c r="B72" s="60" t="s">
        <v>145</v>
      </c>
      <c r="C72" s="141">
        <v>0</v>
      </c>
      <c r="D72" s="141">
        <v>0</v>
      </c>
      <c r="E72" s="141">
        <v>0</v>
      </c>
      <c r="F72" s="141">
        <v>0</v>
      </c>
      <c r="G72" s="141">
        <v>0</v>
      </c>
      <c r="H72" s="140">
        <v>0</v>
      </c>
      <c r="I72" s="141">
        <v>0</v>
      </c>
      <c r="J72" s="141">
        <v>0</v>
      </c>
      <c r="K72" s="98">
        <f aca="true" t="shared" si="1" ref="K72:K92">SUM(C72:J72)</f>
        <v>0</v>
      </c>
    </row>
    <row r="73" spans="1:11" ht="12" customHeight="1">
      <c r="A73" s="137"/>
      <c r="B73" s="60" t="s">
        <v>146</v>
      </c>
      <c r="C73" s="141">
        <v>0</v>
      </c>
      <c r="D73" s="141">
        <v>0</v>
      </c>
      <c r="E73" s="141">
        <v>0</v>
      </c>
      <c r="F73" s="141">
        <v>0</v>
      </c>
      <c r="G73" s="141">
        <v>0</v>
      </c>
      <c r="H73" s="140">
        <v>0</v>
      </c>
      <c r="I73" s="141">
        <v>0</v>
      </c>
      <c r="J73" s="141">
        <v>0</v>
      </c>
      <c r="K73" s="98">
        <f t="shared" si="1"/>
        <v>0</v>
      </c>
    </row>
    <row r="74" spans="1:11" ht="12" customHeight="1">
      <c r="A74" s="137"/>
      <c r="B74" s="60" t="s">
        <v>147</v>
      </c>
      <c r="C74" s="141">
        <v>0</v>
      </c>
      <c r="D74" s="141">
        <v>0</v>
      </c>
      <c r="E74" s="141">
        <v>0</v>
      </c>
      <c r="F74" s="141">
        <v>0</v>
      </c>
      <c r="G74" s="141">
        <v>0</v>
      </c>
      <c r="H74" s="140">
        <v>0</v>
      </c>
      <c r="I74" s="141">
        <v>0</v>
      </c>
      <c r="J74" s="141">
        <v>0</v>
      </c>
      <c r="K74" s="98">
        <f t="shared" si="1"/>
        <v>0</v>
      </c>
    </row>
    <row r="75" spans="1:11" s="15" customFormat="1" ht="12" customHeight="1">
      <c r="A75" s="137" t="s">
        <v>25</v>
      </c>
      <c r="B75" s="60"/>
      <c r="C75" s="142"/>
      <c r="D75" s="142"/>
      <c r="E75" s="142"/>
      <c r="F75" s="142"/>
      <c r="G75" s="142"/>
      <c r="H75" s="98"/>
      <c r="I75" s="142"/>
      <c r="J75" s="142"/>
      <c r="K75" s="98">
        <f t="shared" si="1"/>
        <v>0</v>
      </c>
    </row>
    <row r="76" spans="1:11" ht="12" customHeight="1">
      <c r="A76" s="137"/>
      <c r="B76" s="60" t="s">
        <v>50</v>
      </c>
      <c r="C76" s="141">
        <v>400.3</v>
      </c>
      <c r="D76" s="141">
        <v>0</v>
      </c>
      <c r="E76" s="141">
        <v>252.2</v>
      </c>
      <c r="F76" s="141">
        <v>0</v>
      </c>
      <c r="G76" s="141"/>
      <c r="H76" s="140">
        <v>210.5</v>
      </c>
      <c r="I76" s="141">
        <v>90.5</v>
      </c>
      <c r="J76" s="141">
        <v>0</v>
      </c>
      <c r="K76" s="98">
        <f t="shared" si="1"/>
        <v>953.5</v>
      </c>
    </row>
    <row r="77" spans="1:11" ht="12" customHeight="1">
      <c r="A77" s="137"/>
      <c r="B77" s="60" t="s">
        <v>26</v>
      </c>
      <c r="C77" s="141">
        <v>0</v>
      </c>
      <c r="D77" s="141">
        <v>0</v>
      </c>
      <c r="E77" s="141">
        <v>0</v>
      </c>
      <c r="F77" s="141">
        <v>0</v>
      </c>
      <c r="G77" s="141">
        <v>0</v>
      </c>
      <c r="H77" s="140">
        <v>0</v>
      </c>
      <c r="I77" s="141">
        <v>0</v>
      </c>
      <c r="J77" s="141">
        <v>0</v>
      </c>
      <c r="K77" s="98">
        <f t="shared" si="1"/>
        <v>0</v>
      </c>
    </row>
    <row r="78" spans="1:11" s="15" customFormat="1" ht="12" customHeight="1">
      <c r="A78" s="137" t="s">
        <v>27</v>
      </c>
      <c r="B78" s="60"/>
      <c r="C78" s="141"/>
      <c r="D78" s="141"/>
      <c r="E78" s="141"/>
      <c r="F78" s="141"/>
      <c r="G78" s="141"/>
      <c r="H78" s="140">
        <v>0</v>
      </c>
      <c r="I78" s="141"/>
      <c r="J78" s="141"/>
      <c r="K78" s="98">
        <f t="shared" si="1"/>
        <v>0</v>
      </c>
    </row>
    <row r="79" spans="1:11" ht="12" customHeight="1">
      <c r="A79" s="137"/>
      <c r="B79" s="60" t="s">
        <v>50</v>
      </c>
      <c r="C79" s="141">
        <v>0</v>
      </c>
      <c r="D79" s="141">
        <v>0</v>
      </c>
      <c r="E79" s="141">
        <v>0</v>
      </c>
      <c r="F79" s="141">
        <v>0</v>
      </c>
      <c r="G79" s="141">
        <v>0</v>
      </c>
      <c r="H79" s="140">
        <v>0</v>
      </c>
      <c r="I79" s="141">
        <v>0</v>
      </c>
      <c r="J79" s="141">
        <v>0</v>
      </c>
      <c r="K79" s="98">
        <f t="shared" si="1"/>
        <v>0</v>
      </c>
    </row>
    <row r="80" spans="1:11" ht="12" customHeight="1">
      <c r="A80" s="137"/>
      <c r="B80" s="60" t="s">
        <v>28</v>
      </c>
      <c r="C80" s="141">
        <v>0</v>
      </c>
      <c r="D80" s="141">
        <v>0</v>
      </c>
      <c r="E80" s="141">
        <v>0</v>
      </c>
      <c r="F80" s="141">
        <v>0</v>
      </c>
      <c r="G80" s="141">
        <v>0</v>
      </c>
      <c r="H80" s="140">
        <v>0</v>
      </c>
      <c r="I80" s="141">
        <v>0</v>
      </c>
      <c r="J80" s="141">
        <v>0</v>
      </c>
      <c r="K80" s="98">
        <f t="shared" si="1"/>
        <v>0</v>
      </c>
    </row>
    <row r="81" spans="1:11" ht="12" customHeight="1">
      <c r="A81" s="137"/>
      <c r="B81" s="60" t="s">
        <v>29</v>
      </c>
      <c r="C81" s="141">
        <v>0</v>
      </c>
      <c r="D81" s="141">
        <v>0</v>
      </c>
      <c r="E81" s="141">
        <v>0</v>
      </c>
      <c r="F81" s="141">
        <v>0</v>
      </c>
      <c r="G81" s="141">
        <v>0</v>
      </c>
      <c r="H81" s="140">
        <v>0</v>
      </c>
      <c r="I81" s="141">
        <v>0</v>
      </c>
      <c r="J81" s="141">
        <v>0</v>
      </c>
      <c r="K81" s="98">
        <f t="shared" si="1"/>
        <v>0</v>
      </c>
    </row>
    <row r="82" spans="1:11" s="15" customFormat="1" ht="12" customHeight="1">
      <c r="A82" s="137" t="s">
        <v>30</v>
      </c>
      <c r="B82" s="60"/>
      <c r="C82" s="142"/>
      <c r="D82" s="142"/>
      <c r="E82" s="142"/>
      <c r="F82" s="142"/>
      <c r="G82" s="142"/>
      <c r="H82" s="98"/>
      <c r="I82" s="142"/>
      <c r="J82" s="142"/>
      <c r="K82" s="98">
        <f t="shared" si="1"/>
        <v>0</v>
      </c>
    </row>
    <row r="83" spans="1:11" ht="12" customHeight="1">
      <c r="A83" s="137"/>
      <c r="B83" s="60" t="s">
        <v>50</v>
      </c>
      <c r="C83" s="141">
        <v>542.4</v>
      </c>
      <c r="D83" s="141">
        <v>0</v>
      </c>
      <c r="E83" s="141">
        <v>143.7</v>
      </c>
      <c r="F83" s="141">
        <v>0</v>
      </c>
      <c r="G83" s="141"/>
      <c r="H83" s="140">
        <v>41.3</v>
      </c>
      <c r="I83" s="141">
        <v>31.1</v>
      </c>
      <c r="J83" s="141">
        <v>21</v>
      </c>
      <c r="K83" s="98">
        <f t="shared" si="1"/>
        <v>779.5</v>
      </c>
    </row>
    <row r="84" spans="1:11" s="15" customFormat="1" ht="12" customHeight="1">
      <c r="A84" s="137" t="s">
        <v>31</v>
      </c>
      <c r="B84" s="60"/>
      <c r="C84" s="142"/>
      <c r="D84" s="142"/>
      <c r="E84" s="142"/>
      <c r="F84" s="142"/>
      <c r="G84" s="142"/>
      <c r="H84" s="98"/>
      <c r="I84" s="142"/>
      <c r="J84" s="142"/>
      <c r="K84" s="98">
        <f t="shared" si="1"/>
        <v>0</v>
      </c>
    </row>
    <row r="85" spans="1:11" ht="12" customHeight="1">
      <c r="A85" s="137"/>
      <c r="B85" s="60" t="s">
        <v>50</v>
      </c>
      <c r="C85" s="141">
        <v>483</v>
      </c>
      <c r="D85" s="141">
        <v>0</v>
      </c>
      <c r="E85" s="141">
        <v>145</v>
      </c>
      <c r="F85" s="141">
        <v>0</v>
      </c>
      <c r="G85" s="141"/>
      <c r="H85" s="140">
        <v>107</v>
      </c>
      <c r="I85" s="141">
        <v>0</v>
      </c>
      <c r="J85" s="141">
        <v>150</v>
      </c>
      <c r="K85" s="98">
        <f t="shared" si="1"/>
        <v>885</v>
      </c>
    </row>
    <row r="86" spans="1:11" s="15" customFormat="1" ht="12" customHeight="1">
      <c r="A86" s="137" t="s">
        <v>32</v>
      </c>
      <c r="B86" s="60"/>
      <c r="C86" s="142"/>
      <c r="D86" s="142"/>
      <c r="E86" s="142"/>
      <c r="F86" s="142"/>
      <c r="G86" s="142"/>
      <c r="H86" s="98"/>
      <c r="I86" s="142"/>
      <c r="J86" s="142"/>
      <c r="K86" s="98">
        <f t="shared" si="1"/>
        <v>0</v>
      </c>
    </row>
    <row r="87" spans="1:11" ht="12" customHeight="1">
      <c r="A87" s="137"/>
      <c r="B87" s="60" t="s">
        <v>50</v>
      </c>
      <c r="C87" s="141">
        <v>218.6</v>
      </c>
      <c r="D87" s="141">
        <v>52.9</v>
      </c>
      <c r="E87" s="141">
        <v>61.9</v>
      </c>
      <c r="F87" s="141">
        <v>0</v>
      </c>
      <c r="G87" s="141"/>
      <c r="H87" s="140">
        <v>42.1</v>
      </c>
      <c r="I87" s="141">
        <v>32.6</v>
      </c>
      <c r="J87" s="141">
        <v>0</v>
      </c>
      <c r="K87" s="98">
        <f t="shared" si="1"/>
        <v>408.1</v>
      </c>
    </row>
    <row r="88" spans="1:11" s="15" customFormat="1" ht="12" customHeight="1">
      <c r="A88" s="137" t="s">
        <v>33</v>
      </c>
      <c r="B88" s="60"/>
      <c r="C88" s="142"/>
      <c r="D88" s="142"/>
      <c r="E88" s="142"/>
      <c r="F88" s="142"/>
      <c r="G88" s="142"/>
      <c r="H88" s="98"/>
      <c r="I88" s="142"/>
      <c r="J88" s="142"/>
      <c r="K88" s="98">
        <f t="shared" si="1"/>
        <v>0</v>
      </c>
    </row>
    <row r="89" spans="1:11" ht="12" customHeight="1">
      <c r="A89" s="137"/>
      <c r="B89" s="60" t="s">
        <v>50</v>
      </c>
      <c r="C89" s="141">
        <v>241.7</v>
      </c>
      <c r="D89" s="141">
        <v>0</v>
      </c>
      <c r="E89" s="141">
        <v>74.38</v>
      </c>
      <c r="F89" s="141">
        <v>0</v>
      </c>
      <c r="G89" s="141"/>
      <c r="H89" s="140">
        <v>21.1</v>
      </c>
      <c r="I89" s="141">
        <v>0</v>
      </c>
      <c r="J89" s="141">
        <v>500</v>
      </c>
      <c r="K89" s="98">
        <f t="shared" si="1"/>
        <v>837.18</v>
      </c>
    </row>
    <row r="90" spans="1:11" s="15" customFormat="1" ht="12" customHeight="1">
      <c r="A90" s="137" t="s">
        <v>34</v>
      </c>
      <c r="B90" s="60"/>
      <c r="C90" s="142"/>
      <c r="D90" s="142"/>
      <c r="E90" s="142"/>
      <c r="F90" s="142"/>
      <c r="G90" s="142"/>
      <c r="H90" s="98"/>
      <c r="I90" s="142"/>
      <c r="J90" s="142"/>
      <c r="K90" s="98">
        <f t="shared" si="1"/>
        <v>0</v>
      </c>
    </row>
    <row r="91" spans="1:11" ht="12" customHeight="1">
      <c r="A91" s="137"/>
      <c r="B91" s="60" t="s">
        <v>50</v>
      </c>
      <c r="C91" s="141">
        <v>239.6</v>
      </c>
      <c r="D91" s="141">
        <v>0</v>
      </c>
      <c r="E91" s="141">
        <v>87</v>
      </c>
      <c r="F91" s="141">
        <v>0</v>
      </c>
      <c r="G91" s="141"/>
      <c r="H91" s="140">
        <v>28.4</v>
      </c>
      <c r="I91" s="141">
        <v>15.6</v>
      </c>
      <c r="J91" s="141">
        <v>0</v>
      </c>
      <c r="K91" s="98">
        <f t="shared" si="1"/>
        <v>370.6</v>
      </c>
    </row>
    <row r="92" spans="1:11" ht="12" customHeight="1">
      <c r="A92" s="137"/>
      <c r="B92" s="62" t="s">
        <v>148</v>
      </c>
      <c r="C92" s="141">
        <v>0</v>
      </c>
      <c r="D92" s="141">
        <v>0</v>
      </c>
      <c r="E92" s="141">
        <v>0</v>
      </c>
      <c r="F92" s="141">
        <v>0</v>
      </c>
      <c r="G92" s="141">
        <v>0</v>
      </c>
      <c r="H92" s="140">
        <v>0</v>
      </c>
      <c r="I92" s="141">
        <v>0</v>
      </c>
      <c r="J92" s="141">
        <v>0</v>
      </c>
      <c r="K92" s="98">
        <f t="shared" si="1"/>
        <v>0</v>
      </c>
    </row>
  </sheetData>
  <sheetProtection password="DC81" sheet="1" objects="1" scenarios="1" selectLockedCells="1" selectUnlockedCells="1"/>
  <mergeCells count="2">
    <mergeCell ref="A1:K1"/>
    <mergeCell ref="A2:K2"/>
  </mergeCells>
  <printOptions/>
  <pageMargins left="0.3937007874015748" right="0.3937007874015748" top="0.3937007874015748" bottom="0.7874015748031497" header="0.1968503937007874" footer="0.1968503937007874"/>
  <pageSetup fitToHeight="1" fitToWidth="1" horizontalDpi="600" verticalDpi="600" orientation="portrait" paperSize="9" scale="58" r:id="rId1"/>
  <headerFooter alignWithMargins="0">
    <oddFooter>&amp;C&amp;14&amp;A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Area di Ricerca Trieste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dott. Gianfranco Paulatto</dc:creator>
  <cp:keywords/>
  <dc:description/>
  <cp:lastModifiedBy>enzo burchiellaro</cp:lastModifiedBy>
  <cp:lastPrinted>2006-06-12T10:14:40Z</cp:lastPrinted>
  <dcterms:created xsi:type="dcterms:W3CDTF">2006-05-15T10:02:44Z</dcterms:created>
  <dcterms:modified xsi:type="dcterms:W3CDTF">2006-06-15T09:58:04Z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