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2"/>
  </bookViews>
  <sheets>
    <sheet name="Istituti Atipici 02_03" sheetId="1" r:id="rId1"/>
    <sheet name="Istituti Atipici 03_04" sheetId="2" r:id="rId2"/>
    <sheet name="Ist. A. 03_04 all. A nota" sheetId="3" r:id="rId3"/>
    <sheet name="Foglio2" sheetId="4" r:id="rId4"/>
    <sheet name="Foglio3" sheetId="5" r:id="rId5"/>
  </sheets>
  <definedNames>
    <definedName name="_xlnm.Print_Area" localSheetId="2">'Ist. A. 03_04 all. A nota'!$A$1:$V$24</definedName>
    <definedName name="_xlnm.Print_Area" localSheetId="0">'Istituti Atipici 02_03'!$A$1:$N$24</definedName>
    <definedName name="_xlnm.Print_Area" localSheetId="1">'Istituti Atipici 03_04'!$A$1:$U$24</definedName>
  </definedNames>
  <calcPr fullCalcOnLoad="1"/>
</workbook>
</file>

<file path=xl/sharedStrings.xml><?xml version="1.0" encoding="utf-8"?>
<sst xmlns="http://schemas.openxmlformats.org/spreadsheetml/2006/main" count="92" uniqueCount="36">
  <si>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</si>
  <si>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</si>
  <si>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</si>
  <si>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</si>
  <si>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</si>
  <si>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</si>
  <si>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</si>
  <si>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</si>
  <si>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</si>
  <si>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</si>
  <si>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</si>
  <si>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</si>
  <si>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</si>
  <si>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</si>
  <si>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</si>
  <si>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</si>
  <si>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</si>
  <si>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</si>
  <si>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</si>
  <si>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>Importo complessivo Finanziamento</t>
  </si>
  <si>
    <t>REGIONI</t>
  </si>
  <si>
    <t xml:space="preserve">Fondi a favore di alunni con handicap </t>
  </si>
  <si>
    <t>Fondi per formazione Personale Docente</t>
  </si>
  <si>
    <t>Totale Generale</t>
  </si>
  <si>
    <t>Totali alunni in situazione di handicap (a.s. 2002/2003)</t>
  </si>
  <si>
    <t>Il Direttore Generale</t>
  </si>
  <si>
    <t>(Bruno Pagnani)</t>
  </si>
  <si>
    <t>Alunni in situazione di handicap Scuole Materne (a.s. 2003/2004)</t>
  </si>
  <si>
    <t>Alunni in situazione di handicap Scuole Elementari (a.s. 2003/2004)</t>
  </si>
  <si>
    <t>Alunni in situazione di handicap Scuole Primo Grado (a.s. 2003/2004)</t>
  </si>
  <si>
    <t>Alunni in situazione di handicap Scuole Secondo Grado (a.s. 2003/2004)</t>
  </si>
  <si>
    <t>Totali alunni in situazione di handicap (a.s. 2003/2004)</t>
  </si>
  <si>
    <t>Totale Nazionale</t>
  </si>
  <si>
    <t xml:space="preserve">Fondi a favore            di alunni con handicap </t>
  </si>
  <si>
    <t xml:space="preserve">     Il Direttore Generale</t>
  </si>
  <si>
    <t>Totali alunni in situazione di           handicap              (a.s. 2003/2004)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</si>
</sst>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0"/>
    <numFmt numFmtId="174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1" xfId="16" applyFont="1" applyFill="1" applyBorder="1" applyAlignment="1">
      <alignment horizontal="justify"/>
    </xf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justify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16" applyFont="1" applyFill="1" applyAlignment="1">
      <alignment horizontal="justify"/>
    </xf>
    <xf numFmtId="41" fontId="2" fillId="0" borderId="0" xfId="16" applyFont="1" applyFill="1" applyAlignment="1">
      <alignment/>
    </xf>
    <xf numFmtId="172" fontId="2" fillId="0" borderId="0" xfId="16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41" fontId="2" fillId="0" borderId="1" xfId="16" applyFont="1" applyFill="1" applyBorder="1" applyAlignment="1">
      <alignment/>
    </xf>
    <xf numFmtId="172" fontId="2" fillId="0" borderId="1" xfId="0" applyNumberFormat="1" applyFont="1" applyFill="1" applyBorder="1" applyAlignment="1">
      <alignment/>
    </xf>
    <xf numFmtId="172" fontId="2" fillId="0" borderId="1" xfId="16" applyNumberFormat="1" applyFont="1" applyFill="1" applyBorder="1" applyAlignment="1">
      <alignment/>
    </xf>
    <xf numFmtId="43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41" fontId="1" fillId="0" borderId="1" xfId="16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43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justify"/>
    </xf>
    <xf numFmtId="0" fontId="3" fillId="0" borderId="0" xfId="0" applyFont="1" applyFill="1" applyAlignment="1">
      <alignment/>
    </xf>
    <xf numFmtId="41" fontId="3" fillId="0" borderId="0" xfId="16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2" fillId="0" borderId="0" xfId="16" applyFont="1" applyFill="1" applyBorder="1" applyAlignment="1">
      <alignment/>
    </xf>
    <xf numFmtId="41" fontId="3" fillId="0" borderId="0" xfId="16" applyFont="1" applyFill="1" applyBorder="1" applyAlignment="1">
      <alignment/>
    </xf>
    <xf numFmtId="41" fontId="1" fillId="0" borderId="0" xfId="16" applyFont="1" applyFill="1" applyBorder="1" applyAlignment="1">
      <alignment/>
    </xf>
    <xf numFmtId="41" fontId="4" fillId="0" borderId="1" xfId="16" applyFont="1" applyFill="1" applyBorder="1" applyAlignment="1">
      <alignment horizontal="justify"/>
    </xf>
    <xf numFmtId="41" fontId="4" fillId="0" borderId="0" xfId="16" applyFont="1" applyFill="1" applyBorder="1" applyAlignment="1">
      <alignment horizontal="justify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vertical="center"/>
    </xf>
    <xf numFmtId="172" fontId="2" fillId="0" borderId="1" xfId="0" applyNumberFormat="1" applyFont="1" applyFill="1" applyBorder="1" applyAlignment="1">
      <alignment vertical="center"/>
    </xf>
    <xf numFmtId="172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1" fontId="1" fillId="0" borderId="1" xfId="16" applyFont="1" applyFill="1" applyBorder="1" applyAlignment="1">
      <alignment horizontal="justify" vertical="center"/>
    </xf>
    <xf numFmtId="41" fontId="2" fillId="0" borderId="0" xfId="16" applyFont="1" applyFill="1" applyAlignment="1">
      <alignment horizontal="justify" vertical="center"/>
    </xf>
    <xf numFmtId="41" fontId="2" fillId="0" borderId="1" xfId="16" applyFont="1" applyFill="1" applyBorder="1" applyAlignment="1">
      <alignment vertical="center"/>
    </xf>
    <xf numFmtId="41" fontId="1" fillId="0" borderId="1" xfId="16" applyFont="1" applyFill="1" applyBorder="1" applyAlignment="1">
      <alignment vertical="center"/>
    </xf>
    <xf numFmtId="41" fontId="3" fillId="0" borderId="0" xfId="16" applyFont="1" applyFill="1" applyAlignment="1">
      <alignment vertical="center"/>
    </xf>
    <xf numFmtId="41" fontId="2" fillId="0" borderId="0" xfId="16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1" sqref="A1:N24"/>
    </sheetView>
  </sheetViews>
  <sheetFormatPr defaultColWidth="9.140625" defaultRowHeight="12.75"/>
  <cols>
    <col min="1" max="1" width="23.140625" style="6" customWidth="1"/>
    <col min="2" max="2" width="0.2890625" style="6" customWidth="1"/>
    <col min="3" max="3" width="21.8515625" style="8" customWidth="1"/>
    <col min="4" max="4" width="0.2890625" style="6" customWidth="1"/>
    <col min="5" max="5" width="21.28125" style="6" hidden="1" customWidth="1"/>
    <col min="6" max="6" width="1.57421875" style="6" hidden="1" customWidth="1"/>
    <col min="7" max="7" width="22.8515625" style="6" customWidth="1"/>
    <col min="8" max="8" width="0.2890625" style="6" customWidth="1"/>
    <col min="9" max="9" width="19.140625" style="6" hidden="1" customWidth="1"/>
    <col min="10" max="10" width="1.1484375" style="6" hidden="1" customWidth="1"/>
    <col min="11" max="11" width="22.8515625" style="6" customWidth="1"/>
    <col min="12" max="12" width="0.42578125" style="6" customWidth="1"/>
    <col min="13" max="13" width="25.8515625" style="6" customWidth="1"/>
    <col min="14" max="14" width="0.2890625" style="6" customWidth="1"/>
    <col min="15" max="16384" width="9.140625" style="6" customWidth="1"/>
  </cols>
  <sheetData>
    <row r="1" spans="1:13" s="5" customFormat="1" ht="60" customHeight="1">
      <c r="A1" s="10" t="s">
        <v>20</v>
      </c>
      <c r="B1" s="3"/>
      <c r="C1" s="1" t="s">
        <v>24</v>
      </c>
      <c r="D1" s="3"/>
      <c r="E1" s="2" t="s">
        <v>19</v>
      </c>
      <c r="F1" s="3"/>
      <c r="G1" s="4" t="s">
        <v>21</v>
      </c>
      <c r="I1" s="4" t="s">
        <v>22</v>
      </c>
      <c r="K1" s="4" t="s">
        <v>22</v>
      </c>
      <c r="M1" s="10" t="s">
        <v>23</v>
      </c>
    </row>
    <row r="2" ht="3" customHeight="1">
      <c r="C2" s="7"/>
    </row>
    <row r="3" spans="1:13" ht="15">
      <c r="A3" s="11" t="s">
        <v>0</v>
      </c>
      <c r="B3" s="11"/>
      <c r="C3" s="12">
        <v>3876</v>
      </c>
      <c r="D3" s="11"/>
      <c r="E3" s="13">
        <f>$E$26/$C$21*C3</f>
        <v>145430.37214544808</v>
      </c>
      <c r="F3" s="11"/>
      <c r="G3" s="13">
        <f>ROUND(E3,0)</f>
        <v>145430</v>
      </c>
      <c r="H3" s="11"/>
      <c r="I3" s="14">
        <f>550000/$C$21*C3</f>
        <v>14562.56959197754</v>
      </c>
      <c r="J3" s="11"/>
      <c r="K3" s="13">
        <f>ROUND(I3,0)</f>
        <v>14563</v>
      </c>
      <c r="L3" s="11"/>
      <c r="M3" s="15">
        <f>G3+K3</f>
        <v>159993</v>
      </c>
    </row>
    <row r="4" spans="1:13" ht="15">
      <c r="A4" s="11" t="s">
        <v>1</v>
      </c>
      <c r="B4" s="11"/>
      <c r="C4" s="12">
        <v>1463</v>
      </c>
      <c r="D4" s="11"/>
      <c r="E4" s="13">
        <f aca="true" t="shared" si="0" ref="E4:E20">$E$26/$C$21*C4</f>
        <v>54892.836545095604</v>
      </c>
      <c r="F4" s="11"/>
      <c r="G4" s="13">
        <f aca="true" t="shared" si="1" ref="G4:G19">ROUND(E4,0)</f>
        <v>54893</v>
      </c>
      <c r="H4" s="11"/>
      <c r="I4" s="14">
        <f aca="true" t="shared" si="2" ref="I4:I20">550000/$C$21*C4</f>
        <v>5496.656169520934</v>
      </c>
      <c r="J4" s="11"/>
      <c r="K4" s="13">
        <f aca="true" t="shared" si="3" ref="K4:K20">ROUND(I4,0)</f>
        <v>5497</v>
      </c>
      <c r="L4" s="11"/>
      <c r="M4" s="15">
        <f aca="true" t="shared" si="4" ref="M4:M20">G4+K4</f>
        <v>60390</v>
      </c>
    </row>
    <row r="5" spans="1:13" ht="15">
      <c r="A5" s="11" t="s">
        <v>2</v>
      </c>
      <c r="B5" s="11"/>
      <c r="C5" s="12">
        <v>6276</v>
      </c>
      <c r="D5" s="11"/>
      <c r="E5" s="13">
        <f t="shared" si="0"/>
        <v>235480.13817978126</v>
      </c>
      <c r="F5" s="11"/>
      <c r="G5" s="13">
        <f t="shared" si="1"/>
        <v>235480</v>
      </c>
      <c r="H5" s="11"/>
      <c r="I5" s="14">
        <f t="shared" si="2"/>
        <v>23579.640546762395</v>
      </c>
      <c r="J5" s="11"/>
      <c r="K5" s="13">
        <f t="shared" si="3"/>
        <v>23580</v>
      </c>
      <c r="L5" s="11"/>
      <c r="M5" s="15">
        <f t="shared" si="4"/>
        <v>259060</v>
      </c>
    </row>
    <row r="6" spans="1:13" ht="15">
      <c r="A6" s="11" t="s">
        <v>3</v>
      </c>
      <c r="B6" s="11"/>
      <c r="C6" s="12">
        <v>20215</v>
      </c>
      <c r="D6" s="11"/>
      <c r="E6" s="13">
        <f t="shared" si="0"/>
        <v>758481.6751600188</v>
      </c>
      <c r="F6" s="11"/>
      <c r="G6" s="13">
        <f t="shared" si="1"/>
        <v>758482</v>
      </c>
      <c r="H6" s="11"/>
      <c r="I6" s="14">
        <f t="shared" si="2"/>
        <v>75950.03722957327</v>
      </c>
      <c r="J6" s="11"/>
      <c r="K6" s="13">
        <f t="shared" si="3"/>
        <v>75950</v>
      </c>
      <c r="L6" s="11"/>
      <c r="M6" s="15">
        <f t="shared" si="4"/>
        <v>834432</v>
      </c>
    </row>
    <row r="7" spans="1:13" ht="15">
      <c r="A7" s="11" t="s">
        <v>4</v>
      </c>
      <c r="B7" s="11"/>
      <c r="C7" s="12">
        <v>8778</v>
      </c>
      <c r="D7" s="11"/>
      <c r="E7" s="13">
        <f t="shared" si="0"/>
        <v>329357.0192705736</v>
      </c>
      <c r="F7" s="11"/>
      <c r="G7" s="13">
        <f t="shared" si="1"/>
        <v>329357</v>
      </c>
      <c r="H7" s="11"/>
      <c r="I7" s="14">
        <f t="shared" si="2"/>
        <v>32979.93701712561</v>
      </c>
      <c r="J7" s="11"/>
      <c r="K7" s="13">
        <f t="shared" si="3"/>
        <v>32980</v>
      </c>
      <c r="L7" s="11"/>
      <c r="M7" s="15">
        <f t="shared" si="4"/>
        <v>362337</v>
      </c>
    </row>
    <row r="8" spans="1:13" ht="30">
      <c r="A8" s="20" t="s">
        <v>5</v>
      </c>
      <c r="B8" s="11"/>
      <c r="C8" s="12">
        <v>2380</v>
      </c>
      <c r="D8" s="11"/>
      <c r="E8" s="13">
        <f t="shared" si="0"/>
        <v>89299.35131738041</v>
      </c>
      <c r="F8" s="11"/>
      <c r="G8" s="13">
        <f t="shared" si="1"/>
        <v>89299</v>
      </c>
      <c r="H8" s="11"/>
      <c r="I8" s="14">
        <f t="shared" si="2"/>
        <v>8941.928696828314</v>
      </c>
      <c r="J8" s="11"/>
      <c r="K8" s="13">
        <f t="shared" si="3"/>
        <v>8942</v>
      </c>
      <c r="L8" s="11"/>
      <c r="M8" s="15">
        <f t="shared" si="4"/>
        <v>98241</v>
      </c>
    </row>
    <row r="9" spans="1:13" ht="15">
      <c r="A9" s="11" t="s">
        <v>6</v>
      </c>
      <c r="B9" s="11"/>
      <c r="C9" s="12">
        <v>16434</v>
      </c>
      <c r="D9" s="11"/>
      <c r="E9" s="13">
        <f t="shared" si="0"/>
        <v>616615.7729200964</v>
      </c>
      <c r="F9" s="11"/>
      <c r="G9" s="13">
        <f t="shared" si="1"/>
        <v>616616</v>
      </c>
      <c r="H9" s="11"/>
      <c r="I9" s="14">
        <f t="shared" si="2"/>
        <v>61744.39336288929</v>
      </c>
      <c r="J9" s="11"/>
      <c r="K9" s="13">
        <f t="shared" si="3"/>
        <v>61744</v>
      </c>
      <c r="L9" s="11"/>
      <c r="M9" s="15">
        <f t="shared" si="4"/>
        <v>678360</v>
      </c>
    </row>
    <row r="10" spans="1:13" ht="15">
      <c r="A10" s="11" t="s">
        <v>7</v>
      </c>
      <c r="B10" s="11"/>
      <c r="C10" s="12">
        <v>3093</v>
      </c>
      <c r="D10" s="11"/>
      <c r="E10" s="13">
        <f t="shared" si="0"/>
        <v>116051.63597674688</v>
      </c>
      <c r="F10" s="11"/>
      <c r="G10" s="13">
        <f t="shared" si="1"/>
        <v>116052</v>
      </c>
      <c r="H10" s="11"/>
      <c r="I10" s="14">
        <f t="shared" si="2"/>
        <v>11620.750192978981</v>
      </c>
      <c r="J10" s="11"/>
      <c r="K10" s="13">
        <f t="shared" si="3"/>
        <v>11621</v>
      </c>
      <c r="L10" s="11"/>
      <c r="M10" s="15">
        <f t="shared" si="4"/>
        <v>127673</v>
      </c>
    </row>
    <row r="11" spans="1:13" ht="15">
      <c r="A11" s="11" t="s">
        <v>8</v>
      </c>
      <c r="B11" s="11"/>
      <c r="C11" s="12">
        <v>19174</v>
      </c>
      <c r="D11" s="11"/>
      <c r="E11" s="13">
        <f t="shared" si="0"/>
        <v>719422.5891426268</v>
      </c>
      <c r="F11" s="11"/>
      <c r="G11" s="13">
        <f t="shared" si="1"/>
        <v>719423</v>
      </c>
      <c r="H11" s="11"/>
      <c r="I11" s="14">
        <f t="shared" si="2"/>
        <v>72038.88270293533</v>
      </c>
      <c r="J11" s="11"/>
      <c r="K11" s="13">
        <f t="shared" si="3"/>
        <v>72039</v>
      </c>
      <c r="L11" s="11"/>
      <c r="M11" s="15">
        <f t="shared" si="4"/>
        <v>791462</v>
      </c>
    </row>
    <row r="12" spans="1:13" ht="15">
      <c r="A12" s="11" t="s">
        <v>9</v>
      </c>
      <c r="B12" s="11"/>
      <c r="C12" s="12">
        <v>3144</v>
      </c>
      <c r="D12" s="11"/>
      <c r="E12" s="13">
        <f t="shared" si="0"/>
        <v>117965.19350497647</v>
      </c>
      <c r="F12" s="11"/>
      <c r="G12" s="13">
        <f t="shared" si="1"/>
        <v>117965</v>
      </c>
      <c r="H12" s="11"/>
      <c r="I12" s="14">
        <f t="shared" si="2"/>
        <v>11812.36295076816</v>
      </c>
      <c r="J12" s="11"/>
      <c r="K12" s="13">
        <f t="shared" si="3"/>
        <v>11812</v>
      </c>
      <c r="L12" s="11"/>
      <c r="M12" s="15">
        <f t="shared" si="4"/>
        <v>129777</v>
      </c>
    </row>
    <row r="13" spans="1:13" ht="15">
      <c r="A13" s="11" t="s">
        <v>10</v>
      </c>
      <c r="B13" s="11"/>
      <c r="C13" s="12">
        <v>863</v>
      </c>
      <c r="D13" s="11"/>
      <c r="E13" s="13">
        <f t="shared" si="0"/>
        <v>32380.395036512306</v>
      </c>
      <c r="F13" s="11"/>
      <c r="G13" s="13">
        <f t="shared" si="1"/>
        <v>32380</v>
      </c>
      <c r="H13" s="11"/>
      <c r="I13" s="14">
        <f t="shared" si="2"/>
        <v>3242.3884308247207</v>
      </c>
      <c r="J13" s="11"/>
      <c r="K13" s="13">
        <f t="shared" si="3"/>
        <v>3242</v>
      </c>
      <c r="L13" s="11"/>
      <c r="M13" s="15">
        <f t="shared" si="4"/>
        <v>35622</v>
      </c>
    </row>
    <row r="14" spans="1:13" ht="15">
      <c r="A14" s="11" t="s">
        <v>11</v>
      </c>
      <c r="B14" s="11"/>
      <c r="C14" s="12">
        <v>9428</v>
      </c>
      <c r="D14" s="11"/>
      <c r="E14" s="13">
        <f t="shared" si="0"/>
        <v>353745.49757153884</v>
      </c>
      <c r="F14" s="11"/>
      <c r="G14" s="13">
        <f t="shared" si="1"/>
        <v>353745</v>
      </c>
      <c r="H14" s="11"/>
      <c r="I14" s="14">
        <f t="shared" si="2"/>
        <v>35422.06040071317</v>
      </c>
      <c r="J14" s="11"/>
      <c r="K14" s="13">
        <f t="shared" si="3"/>
        <v>35422</v>
      </c>
      <c r="L14" s="11"/>
      <c r="M14" s="15">
        <f t="shared" si="4"/>
        <v>389167</v>
      </c>
    </row>
    <row r="15" spans="1:13" ht="15">
      <c r="A15" s="11" t="s">
        <v>12</v>
      </c>
      <c r="B15" s="11"/>
      <c r="C15" s="12">
        <v>11836</v>
      </c>
      <c r="D15" s="11"/>
      <c r="E15" s="13">
        <f t="shared" si="0"/>
        <v>444095.4294926531</v>
      </c>
      <c r="F15" s="11"/>
      <c r="G15" s="13">
        <f t="shared" si="1"/>
        <v>444095</v>
      </c>
      <c r="H15" s="11"/>
      <c r="I15" s="14">
        <f t="shared" si="2"/>
        <v>44469.18825868064</v>
      </c>
      <c r="J15" s="11"/>
      <c r="K15" s="13">
        <f t="shared" si="3"/>
        <v>44469</v>
      </c>
      <c r="L15" s="11"/>
      <c r="M15" s="15">
        <f t="shared" si="4"/>
        <v>488564</v>
      </c>
    </row>
    <row r="16" spans="1:13" ht="15">
      <c r="A16" s="11" t="s">
        <v>13</v>
      </c>
      <c r="B16" s="11"/>
      <c r="C16" s="12">
        <v>4392</v>
      </c>
      <c r="D16" s="11"/>
      <c r="E16" s="13">
        <f t="shared" si="0"/>
        <v>164791.07184282973</v>
      </c>
      <c r="F16" s="11"/>
      <c r="G16" s="13">
        <f t="shared" si="1"/>
        <v>164791</v>
      </c>
      <c r="H16" s="11"/>
      <c r="I16" s="14">
        <f t="shared" si="2"/>
        <v>16501.239847256285</v>
      </c>
      <c r="J16" s="11"/>
      <c r="K16" s="13">
        <f t="shared" si="3"/>
        <v>16501</v>
      </c>
      <c r="L16" s="11"/>
      <c r="M16" s="15">
        <f t="shared" si="4"/>
        <v>181292</v>
      </c>
    </row>
    <row r="17" spans="1:13" ht="15">
      <c r="A17" s="11" t="s">
        <v>14</v>
      </c>
      <c r="B17" s="11"/>
      <c r="C17" s="12">
        <v>17014</v>
      </c>
      <c r="D17" s="11"/>
      <c r="E17" s="13">
        <f t="shared" si="0"/>
        <v>638377.799711727</v>
      </c>
      <c r="F17" s="11"/>
      <c r="G17" s="13">
        <f t="shared" si="1"/>
        <v>638378</v>
      </c>
      <c r="H17" s="11"/>
      <c r="I17" s="14">
        <f t="shared" si="2"/>
        <v>63923.51884362897</v>
      </c>
      <c r="J17" s="11"/>
      <c r="K17" s="13">
        <f t="shared" si="3"/>
        <v>63924</v>
      </c>
      <c r="L17" s="11"/>
      <c r="M17" s="15">
        <f t="shared" si="4"/>
        <v>702302</v>
      </c>
    </row>
    <row r="18" spans="1:13" ht="15">
      <c r="A18" s="11" t="s">
        <v>15</v>
      </c>
      <c r="B18" s="11"/>
      <c r="C18" s="12">
        <v>6615</v>
      </c>
      <c r="D18" s="11"/>
      <c r="E18" s="13">
        <f t="shared" si="0"/>
        <v>248199.66763213082</v>
      </c>
      <c r="F18" s="11"/>
      <c r="G18" s="13">
        <f t="shared" si="1"/>
        <v>248200</v>
      </c>
      <c r="H18" s="11"/>
      <c r="I18" s="14">
        <f t="shared" si="2"/>
        <v>24853.301819125754</v>
      </c>
      <c r="J18" s="11"/>
      <c r="K18" s="13">
        <f t="shared" si="3"/>
        <v>24853</v>
      </c>
      <c r="L18" s="11"/>
      <c r="M18" s="15">
        <f t="shared" si="4"/>
        <v>273053</v>
      </c>
    </row>
    <row r="19" spans="1:13" ht="15">
      <c r="A19" s="11" t="s">
        <v>16</v>
      </c>
      <c r="B19" s="11"/>
      <c r="C19" s="12">
        <v>1717</v>
      </c>
      <c r="D19" s="11"/>
      <c r="E19" s="13">
        <f t="shared" si="0"/>
        <v>64423.103450395865</v>
      </c>
      <c r="F19" s="11"/>
      <c r="G19" s="13">
        <f t="shared" si="1"/>
        <v>64423</v>
      </c>
      <c r="H19" s="11"/>
      <c r="I19" s="14">
        <f t="shared" si="2"/>
        <v>6450.962845568998</v>
      </c>
      <c r="J19" s="11"/>
      <c r="K19" s="13">
        <f t="shared" si="3"/>
        <v>6451</v>
      </c>
      <c r="L19" s="11"/>
      <c r="M19" s="15">
        <f t="shared" si="4"/>
        <v>70874</v>
      </c>
    </row>
    <row r="20" spans="1:13" ht="15">
      <c r="A20" s="11" t="s">
        <v>17</v>
      </c>
      <c r="B20" s="11"/>
      <c r="C20" s="12">
        <v>9691</v>
      </c>
      <c r="D20" s="11"/>
      <c r="E20" s="13">
        <f t="shared" si="0"/>
        <v>363613.4510994679</v>
      </c>
      <c r="F20" s="11"/>
      <c r="G20" s="13">
        <v>363614</v>
      </c>
      <c r="H20" s="11"/>
      <c r="I20" s="14">
        <f t="shared" si="2"/>
        <v>36410.181092841674</v>
      </c>
      <c r="J20" s="11"/>
      <c r="K20" s="13">
        <f t="shared" si="3"/>
        <v>36410</v>
      </c>
      <c r="L20" s="11"/>
      <c r="M20" s="15">
        <f t="shared" si="4"/>
        <v>400024</v>
      </c>
    </row>
    <row r="21" spans="1:13" ht="15.75">
      <c r="A21" s="16" t="s">
        <v>18</v>
      </c>
      <c r="B21" s="11"/>
      <c r="C21" s="17">
        <f>SUM(C3:C20)</f>
        <v>146389</v>
      </c>
      <c r="D21" s="11"/>
      <c r="E21" s="18">
        <f>SUM(E3:E20)</f>
        <v>5492622.999999999</v>
      </c>
      <c r="F21" s="11"/>
      <c r="G21" s="18">
        <f>SUM(G3:G20)</f>
        <v>5492623</v>
      </c>
      <c r="H21" s="11"/>
      <c r="I21" s="18">
        <f>SUM(I3:I20)</f>
        <v>550000.0000000001</v>
      </c>
      <c r="J21" s="11"/>
      <c r="K21" s="18">
        <f>SUM(K3:K20)</f>
        <v>550000</v>
      </c>
      <c r="L21" s="11"/>
      <c r="M21" s="19">
        <f>SUM(M3:M20)</f>
        <v>6042623</v>
      </c>
    </row>
    <row r="23" spans="3:11" s="21" customFormat="1" ht="15">
      <c r="C23" s="22"/>
      <c r="K23" s="21" t="s">
        <v>25</v>
      </c>
    </row>
    <row r="24" ht="15">
      <c r="K24" s="23" t="s">
        <v>26</v>
      </c>
    </row>
    <row r="26" ht="15">
      <c r="E26" s="9">
        <f>6042623-550000</f>
        <v>5492623</v>
      </c>
    </row>
  </sheetData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&amp;C&amp;"Arial,Grassetto Corsivo\&amp;12ANNO FIN. 2003 - DIRETTIVA 48 DEL 8/5/2003 PUNTO 4 bb
PIANO DI RIPARTO FONDI A FAVORE ALUNNI IN SITUAZIONE DI HANDICAP E  PER FORMAZIONE PERSONALE DOCENTE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7.28125" style="39" customWidth="1"/>
    <col min="2" max="2" width="0.5625" style="25" customWidth="1"/>
    <col min="3" max="3" width="15.7109375" style="27" customWidth="1"/>
    <col min="4" max="4" width="0.2890625" style="25" customWidth="1"/>
    <col min="5" max="5" width="15.7109375" style="27" customWidth="1"/>
    <col min="6" max="6" width="0.2890625" style="25" customWidth="1"/>
    <col min="7" max="7" width="15.7109375" style="27" customWidth="1"/>
    <col min="8" max="8" width="0.2890625" style="25" customWidth="1"/>
    <col min="9" max="9" width="15.7109375" style="27" customWidth="1"/>
    <col min="10" max="10" width="0.2890625" style="27" customWidth="1"/>
    <col min="11" max="11" width="15.7109375" style="8" customWidth="1"/>
    <col min="12" max="12" width="0.2890625" style="6" customWidth="1"/>
    <col min="13" max="13" width="21.28125" style="6" hidden="1" customWidth="1"/>
    <col min="14" max="14" width="1.57421875" style="6" hidden="1" customWidth="1"/>
    <col min="15" max="15" width="15.7109375" style="6" customWidth="1"/>
    <col min="16" max="16" width="0.2890625" style="6" customWidth="1"/>
    <col min="17" max="17" width="19.140625" style="6" hidden="1" customWidth="1"/>
    <col min="18" max="18" width="1.1484375" style="6" hidden="1" customWidth="1"/>
    <col min="19" max="19" width="15.7109375" style="6" customWidth="1"/>
    <col min="20" max="20" width="0.42578125" style="6" customWidth="1"/>
    <col min="21" max="21" width="15.7109375" style="6" customWidth="1"/>
    <col min="22" max="22" width="0.2890625" style="6" customWidth="1"/>
    <col min="23" max="16384" width="9.140625" style="6" customWidth="1"/>
  </cols>
  <sheetData>
    <row r="1" spans="1:21" s="5" customFormat="1" ht="87" customHeight="1">
      <c r="A1" s="38" t="s">
        <v>20</v>
      </c>
      <c r="B1" s="24"/>
      <c r="C1" s="30" t="s">
        <v>27</v>
      </c>
      <c r="D1" s="30"/>
      <c r="E1" s="30" t="s">
        <v>28</v>
      </c>
      <c r="F1" s="30"/>
      <c r="G1" s="30" t="s">
        <v>29</v>
      </c>
      <c r="H1" s="30"/>
      <c r="I1" s="30" t="s">
        <v>30</v>
      </c>
      <c r="J1" s="31"/>
      <c r="K1" s="30" t="s">
        <v>31</v>
      </c>
      <c r="L1" s="32"/>
      <c r="M1" s="33" t="s">
        <v>19</v>
      </c>
      <c r="N1" s="32"/>
      <c r="O1" s="34" t="s">
        <v>21</v>
      </c>
      <c r="P1" s="35"/>
      <c r="Q1" s="34" t="s">
        <v>22</v>
      </c>
      <c r="R1" s="35"/>
      <c r="S1" s="34" t="s">
        <v>22</v>
      </c>
      <c r="T1" s="35"/>
      <c r="U1" s="36" t="s">
        <v>23</v>
      </c>
    </row>
    <row r="2" ht="3" customHeight="1">
      <c r="K2" s="7"/>
    </row>
    <row r="3" spans="1:21" ht="15">
      <c r="A3" s="37" t="s">
        <v>0</v>
      </c>
      <c r="C3" s="12">
        <v>344</v>
      </c>
      <c r="E3" s="12">
        <v>1317</v>
      </c>
      <c r="G3" s="12">
        <v>1184</v>
      </c>
      <c r="I3" s="12">
        <v>1179</v>
      </c>
      <c r="K3" s="12">
        <f>SUM(C3:J3)</f>
        <v>4024</v>
      </c>
      <c r="L3" s="11"/>
      <c r="M3" s="13">
        <f>5492623/$K$21*K3</f>
        <v>148737.9790711916</v>
      </c>
      <c r="N3" s="11"/>
      <c r="O3" s="13">
        <f aca="true" t="shared" si="0" ref="O3:O20">ROUND(M3,0)</f>
        <v>148738</v>
      </c>
      <c r="P3" s="11"/>
      <c r="Q3" s="14">
        <f aca="true" t="shared" si="1" ref="Q3:Q20">550000/$K$21*K3</f>
        <v>14893.77452068991</v>
      </c>
      <c r="R3" s="11"/>
      <c r="S3" s="13">
        <f aca="true" t="shared" si="2" ref="S3:S20">ROUND(Q3,0)</f>
        <v>14894</v>
      </c>
      <c r="T3" s="11"/>
      <c r="U3" s="15">
        <f aca="true" t="shared" si="3" ref="U3:U20">O3+S3</f>
        <v>163632</v>
      </c>
    </row>
    <row r="4" spans="1:21" ht="15">
      <c r="A4" s="37" t="s">
        <v>1</v>
      </c>
      <c r="C4" s="12">
        <v>134</v>
      </c>
      <c r="E4" s="12">
        <v>473</v>
      </c>
      <c r="G4" s="12">
        <v>412</v>
      </c>
      <c r="I4" s="12">
        <v>412</v>
      </c>
      <c r="K4" s="12">
        <f aca="true" t="shared" si="4" ref="K4:K20">SUM(C4:J4)</f>
        <v>1431</v>
      </c>
      <c r="L4" s="11"/>
      <c r="M4" s="13">
        <f aca="true" t="shared" si="5" ref="M4:M20">5492623/$K$21*K4</f>
        <v>52893.65011204651</v>
      </c>
      <c r="N4" s="11"/>
      <c r="O4" s="13">
        <f t="shared" si="0"/>
        <v>52894</v>
      </c>
      <c r="P4" s="11"/>
      <c r="Q4" s="14">
        <f t="shared" si="1"/>
        <v>5296.4690206528985</v>
      </c>
      <c r="R4" s="11"/>
      <c r="S4" s="13">
        <v>5297</v>
      </c>
      <c r="T4" s="11"/>
      <c r="U4" s="15">
        <f t="shared" si="3"/>
        <v>58191</v>
      </c>
    </row>
    <row r="5" spans="1:21" ht="15">
      <c r="A5" s="37" t="s">
        <v>2</v>
      </c>
      <c r="C5" s="12">
        <v>465</v>
      </c>
      <c r="E5" s="12">
        <v>2346</v>
      </c>
      <c r="G5" s="12">
        <v>2010</v>
      </c>
      <c r="I5" s="12">
        <v>1425</v>
      </c>
      <c r="K5" s="12">
        <f t="shared" si="4"/>
        <v>6246</v>
      </c>
      <c r="L5" s="11"/>
      <c r="M5" s="13">
        <f t="shared" si="5"/>
        <v>230869.13948276907</v>
      </c>
      <c r="N5" s="11"/>
      <c r="O5" s="13">
        <f t="shared" si="0"/>
        <v>230869</v>
      </c>
      <c r="P5" s="11"/>
      <c r="Q5" s="14">
        <f t="shared" si="1"/>
        <v>23117.92138574284</v>
      </c>
      <c r="R5" s="11"/>
      <c r="S5" s="13">
        <f t="shared" si="2"/>
        <v>23118</v>
      </c>
      <c r="T5" s="11"/>
      <c r="U5" s="15">
        <f t="shared" si="3"/>
        <v>253987</v>
      </c>
    </row>
    <row r="6" spans="1:21" ht="15">
      <c r="A6" s="37" t="s">
        <v>3</v>
      </c>
      <c r="C6" s="12">
        <v>1330</v>
      </c>
      <c r="E6" s="12">
        <v>7794</v>
      </c>
      <c r="G6" s="12">
        <v>6996</v>
      </c>
      <c r="I6" s="12">
        <v>3715</v>
      </c>
      <c r="K6" s="12">
        <f t="shared" si="4"/>
        <v>19835</v>
      </c>
      <c r="L6" s="11"/>
      <c r="M6" s="13">
        <f t="shared" si="5"/>
        <v>733155.5205956971</v>
      </c>
      <c r="N6" s="11"/>
      <c r="O6" s="13">
        <f t="shared" si="0"/>
        <v>733156</v>
      </c>
      <c r="P6" s="11"/>
      <c r="Q6" s="14">
        <f t="shared" si="1"/>
        <v>73414.02028277445</v>
      </c>
      <c r="R6" s="11"/>
      <c r="S6" s="13">
        <f t="shared" si="2"/>
        <v>73414</v>
      </c>
      <c r="T6" s="11"/>
      <c r="U6" s="15">
        <f t="shared" si="3"/>
        <v>806570</v>
      </c>
    </row>
    <row r="7" spans="1:21" ht="25.5">
      <c r="A7" s="37" t="s">
        <v>4</v>
      </c>
      <c r="C7" s="12">
        <v>504</v>
      </c>
      <c r="E7" s="12">
        <v>3575</v>
      </c>
      <c r="G7" s="12">
        <v>2813</v>
      </c>
      <c r="I7" s="12">
        <v>1950</v>
      </c>
      <c r="K7" s="12">
        <f t="shared" si="4"/>
        <v>8842</v>
      </c>
      <c r="L7" s="11"/>
      <c r="M7" s="13">
        <f t="shared" si="5"/>
        <v>326824.3565972853</v>
      </c>
      <c r="N7" s="11"/>
      <c r="O7" s="13">
        <f t="shared" si="0"/>
        <v>326824</v>
      </c>
      <c r="P7" s="11"/>
      <c r="Q7" s="14">
        <f t="shared" si="1"/>
        <v>32726.330594418538</v>
      </c>
      <c r="R7" s="11"/>
      <c r="S7" s="13">
        <f t="shared" si="2"/>
        <v>32726</v>
      </c>
      <c r="T7" s="11"/>
      <c r="U7" s="15">
        <f t="shared" si="3"/>
        <v>359550</v>
      </c>
    </row>
    <row r="8" spans="1:21" ht="25.5">
      <c r="A8" s="37" t="s">
        <v>5</v>
      </c>
      <c r="C8" s="12">
        <v>122</v>
      </c>
      <c r="E8" s="12">
        <v>991</v>
      </c>
      <c r="G8" s="12">
        <v>761</v>
      </c>
      <c r="I8" s="12">
        <v>526</v>
      </c>
      <c r="K8" s="12">
        <f t="shared" si="4"/>
        <v>2400</v>
      </c>
      <c r="L8" s="11"/>
      <c r="M8" s="13">
        <f t="shared" si="5"/>
        <v>88710.52429693336</v>
      </c>
      <c r="N8" s="11"/>
      <c r="O8" s="13">
        <f t="shared" si="0"/>
        <v>88711</v>
      </c>
      <c r="P8" s="11"/>
      <c r="Q8" s="14">
        <f t="shared" si="1"/>
        <v>8882.966910948257</v>
      </c>
      <c r="R8" s="11"/>
      <c r="S8" s="13">
        <f t="shared" si="2"/>
        <v>8883</v>
      </c>
      <c r="T8" s="11"/>
      <c r="U8" s="15">
        <f t="shared" si="3"/>
        <v>97594</v>
      </c>
    </row>
    <row r="9" spans="1:21" ht="15">
      <c r="A9" s="37" t="s">
        <v>6</v>
      </c>
      <c r="C9" s="12">
        <v>1050</v>
      </c>
      <c r="E9" s="12">
        <v>6160</v>
      </c>
      <c r="G9" s="12">
        <v>5537</v>
      </c>
      <c r="I9" s="12">
        <v>3385</v>
      </c>
      <c r="K9" s="12">
        <f t="shared" si="4"/>
        <v>16132</v>
      </c>
      <c r="L9" s="11"/>
      <c r="M9" s="13">
        <f t="shared" si="5"/>
        <v>596282.5741492204</v>
      </c>
      <c r="N9" s="11"/>
      <c r="O9" s="13">
        <f t="shared" si="0"/>
        <v>596283</v>
      </c>
      <c r="P9" s="11"/>
      <c r="Q9" s="14">
        <f t="shared" si="1"/>
        <v>59708.34258642387</v>
      </c>
      <c r="R9" s="11"/>
      <c r="S9" s="13">
        <f t="shared" si="2"/>
        <v>59708</v>
      </c>
      <c r="T9" s="11"/>
      <c r="U9" s="15">
        <f t="shared" si="3"/>
        <v>655991</v>
      </c>
    </row>
    <row r="10" spans="1:21" ht="15">
      <c r="A10" s="37" t="s">
        <v>7</v>
      </c>
      <c r="C10" s="12">
        <v>201</v>
      </c>
      <c r="E10" s="12">
        <v>1142</v>
      </c>
      <c r="G10" s="12">
        <v>1226</v>
      </c>
      <c r="I10" s="12">
        <v>720</v>
      </c>
      <c r="K10" s="12">
        <f t="shared" si="4"/>
        <v>3289</v>
      </c>
      <c r="L10" s="11"/>
      <c r="M10" s="13">
        <f t="shared" si="5"/>
        <v>121570.38100525575</v>
      </c>
      <c r="N10" s="11"/>
      <c r="O10" s="13">
        <f t="shared" si="0"/>
        <v>121570</v>
      </c>
      <c r="P10" s="11"/>
      <c r="Q10" s="14">
        <f t="shared" si="1"/>
        <v>12173.365904212007</v>
      </c>
      <c r="R10" s="11"/>
      <c r="S10" s="13">
        <f t="shared" si="2"/>
        <v>12173</v>
      </c>
      <c r="T10" s="11"/>
      <c r="U10" s="15">
        <f t="shared" si="3"/>
        <v>133743</v>
      </c>
    </row>
    <row r="11" spans="1:21" ht="15">
      <c r="A11" s="37" t="s">
        <v>8</v>
      </c>
      <c r="C11" s="12">
        <v>1280</v>
      </c>
      <c r="E11" s="12">
        <v>8385</v>
      </c>
      <c r="G11" s="12">
        <v>6843</v>
      </c>
      <c r="I11" s="12">
        <v>3139</v>
      </c>
      <c r="K11" s="12">
        <f t="shared" si="4"/>
        <v>19647</v>
      </c>
      <c r="L11" s="11"/>
      <c r="M11" s="13">
        <f t="shared" si="5"/>
        <v>726206.5295257707</v>
      </c>
      <c r="N11" s="11"/>
      <c r="O11" s="13">
        <f t="shared" si="0"/>
        <v>726207</v>
      </c>
      <c r="P11" s="11"/>
      <c r="Q11" s="14">
        <f t="shared" si="1"/>
        <v>72718.18787475016</v>
      </c>
      <c r="R11" s="11"/>
      <c r="S11" s="13">
        <f t="shared" si="2"/>
        <v>72718</v>
      </c>
      <c r="T11" s="11"/>
      <c r="U11" s="15">
        <f t="shared" si="3"/>
        <v>798925</v>
      </c>
    </row>
    <row r="12" spans="1:21" ht="15">
      <c r="A12" s="37" t="s">
        <v>9</v>
      </c>
      <c r="C12" s="12">
        <v>397</v>
      </c>
      <c r="E12" s="12">
        <v>1184</v>
      </c>
      <c r="G12" s="12">
        <v>910</v>
      </c>
      <c r="I12" s="12">
        <v>857</v>
      </c>
      <c r="K12" s="12">
        <f t="shared" si="4"/>
        <v>3348</v>
      </c>
      <c r="L12" s="11"/>
      <c r="M12" s="13">
        <f t="shared" si="5"/>
        <v>123751.18139422203</v>
      </c>
      <c r="N12" s="11"/>
      <c r="O12" s="13">
        <f t="shared" si="0"/>
        <v>123751</v>
      </c>
      <c r="P12" s="11"/>
      <c r="Q12" s="14">
        <f t="shared" si="1"/>
        <v>12391.738840772818</v>
      </c>
      <c r="R12" s="11"/>
      <c r="S12" s="13">
        <f t="shared" si="2"/>
        <v>12392</v>
      </c>
      <c r="T12" s="11"/>
      <c r="U12" s="15">
        <f t="shared" si="3"/>
        <v>136143</v>
      </c>
    </row>
    <row r="13" spans="1:21" ht="15">
      <c r="A13" s="37" t="s">
        <v>10</v>
      </c>
      <c r="C13" s="12">
        <v>57</v>
      </c>
      <c r="E13" s="12">
        <v>274</v>
      </c>
      <c r="G13" s="12">
        <v>385</v>
      </c>
      <c r="I13" s="12">
        <v>219</v>
      </c>
      <c r="K13" s="12">
        <f t="shared" si="4"/>
        <v>935</v>
      </c>
      <c r="L13" s="11"/>
      <c r="M13" s="13">
        <f t="shared" si="5"/>
        <v>34560.14175734695</v>
      </c>
      <c r="N13" s="11"/>
      <c r="O13" s="13">
        <f t="shared" si="0"/>
        <v>34560</v>
      </c>
      <c r="P13" s="11"/>
      <c r="Q13" s="14">
        <f t="shared" si="1"/>
        <v>3460.6558590569252</v>
      </c>
      <c r="R13" s="11"/>
      <c r="S13" s="13">
        <f t="shared" si="2"/>
        <v>3461</v>
      </c>
      <c r="T13" s="11"/>
      <c r="U13" s="15">
        <f t="shared" si="3"/>
        <v>38021</v>
      </c>
    </row>
    <row r="14" spans="1:21" ht="15">
      <c r="A14" s="37" t="s">
        <v>11</v>
      </c>
      <c r="C14" s="12">
        <v>746</v>
      </c>
      <c r="E14" s="12">
        <v>3641</v>
      </c>
      <c r="G14" s="12">
        <v>3132</v>
      </c>
      <c r="I14" s="12">
        <v>2142</v>
      </c>
      <c r="K14" s="12">
        <f t="shared" si="4"/>
        <v>9661</v>
      </c>
      <c r="L14" s="11"/>
      <c r="M14" s="13">
        <f t="shared" si="5"/>
        <v>357096.8230136138</v>
      </c>
      <c r="N14" s="11"/>
      <c r="O14" s="13">
        <f t="shared" si="0"/>
        <v>357097</v>
      </c>
      <c r="P14" s="11"/>
      <c r="Q14" s="14">
        <f t="shared" si="1"/>
        <v>35757.64305277963</v>
      </c>
      <c r="R14" s="11"/>
      <c r="S14" s="13">
        <f t="shared" si="2"/>
        <v>35758</v>
      </c>
      <c r="T14" s="11"/>
      <c r="U14" s="15">
        <f t="shared" si="3"/>
        <v>392855</v>
      </c>
    </row>
    <row r="15" spans="1:21" ht="15">
      <c r="A15" s="37" t="s">
        <v>12</v>
      </c>
      <c r="C15" s="12">
        <v>1104</v>
      </c>
      <c r="E15" s="12">
        <v>4325</v>
      </c>
      <c r="G15" s="12">
        <v>3707</v>
      </c>
      <c r="I15" s="12">
        <v>2816</v>
      </c>
      <c r="K15" s="12">
        <f t="shared" si="4"/>
        <v>11952</v>
      </c>
      <c r="L15" s="11"/>
      <c r="M15" s="13">
        <f t="shared" si="5"/>
        <v>441778.4109987281</v>
      </c>
      <c r="N15" s="11"/>
      <c r="O15" s="13">
        <f t="shared" si="0"/>
        <v>441778</v>
      </c>
      <c r="P15" s="11"/>
      <c r="Q15" s="14">
        <f t="shared" si="1"/>
        <v>44237.17521652232</v>
      </c>
      <c r="R15" s="11"/>
      <c r="S15" s="13">
        <f t="shared" si="2"/>
        <v>44237</v>
      </c>
      <c r="T15" s="11"/>
      <c r="U15" s="15">
        <f t="shared" si="3"/>
        <v>486015</v>
      </c>
    </row>
    <row r="16" spans="1:21" ht="15">
      <c r="A16" s="37" t="s">
        <v>13</v>
      </c>
      <c r="C16" s="12">
        <v>374</v>
      </c>
      <c r="E16" s="12">
        <v>1666</v>
      </c>
      <c r="G16" s="12">
        <v>1564</v>
      </c>
      <c r="I16" s="12">
        <v>845</v>
      </c>
      <c r="K16" s="12">
        <f t="shared" si="4"/>
        <v>4449</v>
      </c>
      <c r="L16" s="11"/>
      <c r="M16" s="13">
        <f t="shared" si="5"/>
        <v>164447.1344154402</v>
      </c>
      <c r="N16" s="11"/>
      <c r="O16" s="13">
        <f t="shared" si="0"/>
        <v>164447</v>
      </c>
      <c r="P16" s="11"/>
      <c r="Q16" s="14">
        <f t="shared" si="1"/>
        <v>16466.799911170332</v>
      </c>
      <c r="R16" s="11"/>
      <c r="S16" s="13">
        <f t="shared" si="2"/>
        <v>16467</v>
      </c>
      <c r="T16" s="11"/>
      <c r="U16" s="15">
        <f t="shared" si="3"/>
        <v>180914</v>
      </c>
    </row>
    <row r="17" spans="1:21" ht="15">
      <c r="A17" s="37" t="s">
        <v>14</v>
      </c>
      <c r="C17" s="12">
        <v>1288</v>
      </c>
      <c r="E17" s="12">
        <v>6948</v>
      </c>
      <c r="G17" s="12">
        <v>5784</v>
      </c>
      <c r="I17" s="12">
        <v>3846</v>
      </c>
      <c r="K17" s="12">
        <f t="shared" si="4"/>
        <v>17866</v>
      </c>
      <c r="L17" s="11"/>
      <c r="M17" s="13">
        <f t="shared" si="5"/>
        <v>660375.9279537548</v>
      </c>
      <c r="N17" s="11"/>
      <c r="O17" s="13">
        <f t="shared" si="0"/>
        <v>660376</v>
      </c>
      <c r="P17" s="11"/>
      <c r="Q17" s="14">
        <f t="shared" si="1"/>
        <v>66126.28617958399</v>
      </c>
      <c r="R17" s="11"/>
      <c r="S17" s="13">
        <f t="shared" si="2"/>
        <v>66126</v>
      </c>
      <c r="T17" s="11"/>
      <c r="U17" s="15">
        <f t="shared" si="3"/>
        <v>726502</v>
      </c>
    </row>
    <row r="18" spans="1:21" ht="15">
      <c r="A18" s="37" t="s">
        <v>15</v>
      </c>
      <c r="C18" s="12">
        <v>582</v>
      </c>
      <c r="E18" s="12">
        <v>2475</v>
      </c>
      <c r="G18" s="12">
        <v>2040</v>
      </c>
      <c r="I18" s="12">
        <v>1774</v>
      </c>
      <c r="K18" s="12">
        <f t="shared" si="4"/>
        <v>6871</v>
      </c>
      <c r="L18" s="11"/>
      <c r="M18" s="13">
        <f t="shared" si="5"/>
        <v>253970.8385184288</v>
      </c>
      <c r="N18" s="11"/>
      <c r="O18" s="13">
        <f t="shared" si="0"/>
        <v>253971</v>
      </c>
      <c r="P18" s="11"/>
      <c r="Q18" s="14">
        <f t="shared" si="1"/>
        <v>25431.19401880228</v>
      </c>
      <c r="R18" s="11"/>
      <c r="S18" s="13">
        <f t="shared" si="2"/>
        <v>25431</v>
      </c>
      <c r="T18" s="11"/>
      <c r="U18" s="15">
        <f t="shared" si="3"/>
        <v>279402</v>
      </c>
    </row>
    <row r="19" spans="1:21" ht="15">
      <c r="A19" s="37" t="s">
        <v>16</v>
      </c>
      <c r="C19" s="12">
        <v>164</v>
      </c>
      <c r="E19" s="12">
        <v>583</v>
      </c>
      <c r="G19" s="12">
        <v>480</v>
      </c>
      <c r="I19" s="12">
        <v>477</v>
      </c>
      <c r="K19" s="12">
        <f t="shared" si="4"/>
        <v>1704</v>
      </c>
      <c r="L19" s="11"/>
      <c r="M19" s="13">
        <f t="shared" si="5"/>
        <v>62984.472250822684</v>
      </c>
      <c r="N19" s="11"/>
      <c r="O19" s="13">
        <f t="shared" si="0"/>
        <v>62984</v>
      </c>
      <c r="P19" s="11"/>
      <c r="Q19" s="14">
        <f t="shared" si="1"/>
        <v>6306.906506773263</v>
      </c>
      <c r="R19" s="11"/>
      <c r="S19" s="13">
        <f t="shared" si="2"/>
        <v>6307</v>
      </c>
      <c r="T19" s="11"/>
      <c r="U19" s="15">
        <f t="shared" si="3"/>
        <v>69291</v>
      </c>
    </row>
    <row r="20" spans="1:21" ht="15">
      <c r="A20" s="37" t="s">
        <v>17</v>
      </c>
      <c r="C20" s="12">
        <v>673</v>
      </c>
      <c r="E20" s="12">
        <v>4290</v>
      </c>
      <c r="G20" s="12">
        <v>3438</v>
      </c>
      <c r="I20" s="12">
        <v>1566</v>
      </c>
      <c r="K20" s="12">
        <f t="shared" si="4"/>
        <v>9967</v>
      </c>
      <c r="L20" s="11"/>
      <c r="M20" s="13">
        <f t="shared" si="5"/>
        <v>368407.41486147285</v>
      </c>
      <c r="N20" s="11"/>
      <c r="O20" s="13">
        <f t="shared" si="0"/>
        <v>368407</v>
      </c>
      <c r="P20" s="11"/>
      <c r="Q20" s="14">
        <f t="shared" si="1"/>
        <v>36890.22133392553</v>
      </c>
      <c r="R20" s="11"/>
      <c r="S20" s="13">
        <f t="shared" si="2"/>
        <v>36890</v>
      </c>
      <c r="T20" s="11"/>
      <c r="U20" s="15">
        <f t="shared" si="3"/>
        <v>405297</v>
      </c>
    </row>
    <row r="21" spans="1:21" ht="15.75">
      <c r="A21" s="34" t="s">
        <v>18</v>
      </c>
      <c r="C21" s="17">
        <f>SUM(C3:C20)</f>
        <v>10815</v>
      </c>
      <c r="E21" s="17">
        <f>SUM(E3:E20)</f>
        <v>57569</v>
      </c>
      <c r="G21" s="17">
        <f>SUM(G3:G20)</f>
        <v>49222</v>
      </c>
      <c r="I21" s="17">
        <f>SUM(I3:I20)</f>
        <v>30993</v>
      </c>
      <c r="J21" s="29"/>
      <c r="K21" s="17">
        <f>SUM(K3:K20)</f>
        <v>148599</v>
      </c>
      <c r="L21" s="11"/>
      <c r="M21" s="18">
        <f>SUM(M3:M20)</f>
        <v>5492623.000000001</v>
      </c>
      <c r="N21" s="11"/>
      <c r="O21" s="18">
        <f>SUM(O3:O20)</f>
        <v>5492623</v>
      </c>
      <c r="P21" s="11"/>
      <c r="Q21" s="18">
        <f>SUM(Q3:Q20)</f>
        <v>549999.9999999999</v>
      </c>
      <c r="R21" s="11"/>
      <c r="S21" s="18">
        <f>SUM(S3:S20)</f>
        <v>550000</v>
      </c>
      <c r="T21" s="11"/>
      <c r="U21" s="19">
        <f>SUM(U3:U20)</f>
        <v>6042623</v>
      </c>
    </row>
    <row r="23" spans="1:19" s="21" customFormat="1" ht="15">
      <c r="A23" s="40"/>
      <c r="B23" s="26"/>
      <c r="C23" s="28"/>
      <c r="D23" s="26"/>
      <c r="E23" s="28"/>
      <c r="F23" s="26"/>
      <c r="G23" s="28"/>
      <c r="H23" s="26"/>
      <c r="I23" s="28"/>
      <c r="J23" s="28"/>
      <c r="K23" s="22"/>
      <c r="S23" s="21" t="s">
        <v>25</v>
      </c>
    </row>
    <row r="24" ht="15">
      <c r="S24" s="23" t="s">
        <v>26</v>
      </c>
    </row>
    <row r="26" ht="15">
      <c r="M26" s="9">
        <f>6042623-550000</f>
        <v>5492623</v>
      </c>
    </row>
  </sheetData>
  <printOptions horizontalCentered="1"/>
  <pageMargins left="0.25" right="0.25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&amp;C&amp;"Arial,Grassetto Corsivo\&amp;12ANNO FIN. 2003 - DIRETTIVA 48 DEL 8/5/2003 PUNTO 4 bb
PIANO DI RIPARTO FONDI A FAVORE ALUNNI IN SITUAZIONE DI HANDICAP E  PER FORMAZIONE PERSONALE DOCENTE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showGridLines="0" tabSelected="1" workbookViewId="0" topLeftCell="A1">
      <selection activeCell="O1" sqref="O1"/>
    </sheetView>
  </sheetViews>
  <sheetFormatPr defaultColWidth="9.140625" defaultRowHeight="12.75"/>
  <cols>
    <col min="1" max="1" width="26.7109375" style="42" customWidth="1"/>
    <col min="2" max="2" width="3.140625" style="25" hidden="1" customWidth="1"/>
    <col min="3" max="3" width="15.7109375" style="27" hidden="1" customWidth="1"/>
    <col min="4" max="4" width="0.2890625" style="25" hidden="1" customWidth="1"/>
    <col min="5" max="5" width="15.7109375" style="27" hidden="1" customWidth="1"/>
    <col min="6" max="6" width="0.2890625" style="25" hidden="1" customWidth="1"/>
    <col min="7" max="7" width="15.7109375" style="27" hidden="1" customWidth="1"/>
    <col min="8" max="8" width="0.2890625" style="25" hidden="1" customWidth="1"/>
    <col min="9" max="9" width="15.7109375" style="27" hidden="1" customWidth="1"/>
    <col min="10" max="10" width="0.2890625" style="27" hidden="1" customWidth="1"/>
    <col min="11" max="11" width="17.57421875" style="54" customWidth="1"/>
    <col min="12" max="12" width="0.13671875" style="6" hidden="1" customWidth="1"/>
    <col min="13" max="13" width="21.28125" style="6" hidden="1" customWidth="1"/>
    <col min="14" max="14" width="1.57421875" style="6" hidden="1" customWidth="1"/>
    <col min="15" max="15" width="17.28125" style="44" customWidth="1"/>
    <col min="16" max="16" width="0.13671875" style="6" hidden="1" customWidth="1"/>
    <col min="17" max="17" width="19.140625" style="6" hidden="1" customWidth="1"/>
    <col min="18" max="18" width="1.1484375" style="6" hidden="1" customWidth="1"/>
    <col min="19" max="19" width="24.7109375" style="44" customWidth="1"/>
    <col min="20" max="20" width="0.42578125" style="6" hidden="1" customWidth="1"/>
    <col min="21" max="21" width="22.7109375" style="6" customWidth="1"/>
    <col min="22" max="22" width="0.2890625" style="6" customWidth="1"/>
    <col min="23" max="16384" width="9.140625" style="6" customWidth="1"/>
  </cols>
  <sheetData>
    <row r="1" spans="1:21" s="5" customFormat="1" ht="87" customHeight="1">
      <c r="A1" s="41" t="s">
        <v>20</v>
      </c>
      <c r="B1" s="24"/>
      <c r="C1" s="30" t="s">
        <v>27</v>
      </c>
      <c r="D1" s="30"/>
      <c r="E1" s="30" t="s">
        <v>28</v>
      </c>
      <c r="F1" s="30"/>
      <c r="G1" s="30" t="s">
        <v>29</v>
      </c>
      <c r="H1" s="30"/>
      <c r="I1" s="30" t="s">
        <v>30</v>
      </c>
      <c r="J1" s="31"/>
      <c r="K1" s="49" t="s">
        <v>35</v>
      </c>
      <c r="L1" s="32"/>
      <c r="M1" s="33" t="s">
        <v>19</v>
      </c>
      <c r="N1" s="32"/>
      <c r="O1" s="41" t="s">
        <v>33</v>
      </c>
      <c r="P1" s="35"/>
      <c r="Q1" s="34" t="s">
        <v>22</v>
      </c>
      <c r="R1" s="35"/>
      <c r="S1" s="41" t="s">
        <v>22</v>
      </c>
      <c r="T1" s="35"/>
      <c r="U1" s="10" t="s">
        <v>23</v>
      </c>
    </row>
    <row r="2" ht="3" customHeight="1">
      <c r="K2" s="50"/>
    </row>
    <row r="3" spans="1:21" ht="15">
      <c r="A3" s="20" t="s">
        <v>0</v>
      </c>
      <c r="C3" s="12">
        <v>344</v>
      </c>
      <c r="E3" s="12">
        <v>1317</v>
      </c>
      <c r="G3" s="12">
        <v>1184</v>
      </c>
      <c r="I3" s="12">
        <v>1179</v>
      </c>
      <c r="K3" s="51">
        <f aca="true" t="shared" si="0" ref="K3:K20">SUM(C3:J3)</f>
        <v>4024</v>
      </c>
      <c r="L3" s="11"/>
      <c r="M3" s="13">
        <f aca="true" t="shared" si="1" ref="M3:M20">5492623/$K$21*K3</f>
        <v>148737.9790711916</v>
      </c>
      <c r="N3" s="11"/>
      <c r="O3" s="45">
        <f aca="true" t="shared" si="2" ref="O3:O20">ROUND(M3,0)</f>
        <v>148738</v>
      </c>
      <c r="P3" s="11"/>
      <c r="Q3" s="14">
        <f aca="true" t="shared" si="3" ref="Q3:Q20">550000/$K$21*K3</f>
        <v>14893.77452068991</v>
      </c>
      <c r="R3" s="11"/>
      <c r="S3" s="45">
        <f>ROUND(Q3,0)</f>
        <v>14894</v>
      </c>
      <c r="T3" s="11"/>
      <c r="U3" s="15">
        <f aca="true" t="shared" si="4" ref="U3:U20">O3+S3</f>
        <v>163632</v>
      </c>
    </row>
    <row r="4" spans="1:21" ht="15">
      <c r="A4" s="20" t="s">
        <v>1</v>
      </c>
      <c r="C4" s="12">
        <v>134</v>
      </c>
      <c r="E4" s="12">
        <v>473</v>
      </c>
      <c r="G4" s="12">
        <v>412</v>
      </c>
      <c r="I4" s="12">
        <v>412</v>
      </c>
      <c r="K4" s="51">
        <f t="shared" si="0"/>
        <v>1431</v>
      </c>
      <c r="L4" s="11"/>
      <c r="M4" s="13">
        <f t="shared" si="1"/>
        <v>52893.65011204651</v>
      </c>
      <c r="N4" s="11"/>
      <c r="O4" s="45">
        <f t="shared" si="2"/>
        <v>52894</v>
      </c>
      <c r="P4" s="11"/>
      <c r="Q4" s="14">
        <f t="shared" si="3"/>
        <v>5296.4690206528985</v>
      </c>
      <c r="R4" s="11"/>
      <c r="S4" s="45">
        <v>5297</v>
      </c>
      <c r="T4" s="11"/>
      <c r="U4" s="15">
        <f t="shared" si="4"/>
        <v>58191</v>
      </c>
    </row>
    <row r="5" spans="1:21" ht="15">
      <c r="A5" s="20" t="s">
        <v>2</v>
      </c>
      <c r="C5" s="12">
        <v>465</v>
      </c>
      <c r="E5" s="12">
        <v>2346</v>
      </c>
      <c r="G5" s="12">
        <v>2010</v>
      </c>
      <c r="I5" s="12">
        <v>1425</v>
      </c>
      <c r="K5" s="51">
        <f t="shared" si="0"/>
        <v>6246</v>
      </c>
      <c r="L5" s="11"/>
      <c r="M5" s="13">
        <f t="shared" si="1"/>
        <v>230869.13948276907</v>
      </c>
      <c r="N5" s="11"/>
      <c r="O5" s="45">
        <f t="shared" si="2"/>
        <v>230869</v>
      </c>
      <c r="P5" s="11"/>
      <c r="Q5" s="14">
        <f t="shared" si="3"/>
        <v>23117.92138574284</v>
      </c>
      <c r="R5" s="11"/>
      <c r="S5" s="45">
        <f aca="true" t="shared" si="5" ref="S5:S20">ROUND(Q5,0)</f>
        <v>23118</v>
      </c>
      <c r="T5" s="11"/>
      <c r="U5" s="15">
        <f t="shared" si="4"/>
        <v>253987</v>
      </c>
    </row>
    <row r="6" spans="1:21" ht="15">
      <c r="A6" s="20" t="s">
        <v>3</v>
      </c>
      <c r="C6" s="12">
        <v>1330</v>
      </c>
      <c r="E6" s="12">
        <v>7794</v>
      </c>
      <c r="G6" s="12">
        <v>6996</v>
      </c>
      <c r="I6" s="12">
        <v>3715</v>
      </c>
      <c r="K6" s="51">
        <f t="shared" si="0"/>
        <v>19835</v>
      </c>
      <c r="L6" s="11"/>
      <c r="M6" s="13">
        <f t="shared" si="1"/>
        <v>733155.5205956971</v>
      </c>
      <c r="N6" s="11"/>
      <c r="O6" s="45">
        <f t="shared" si="2"/>
        <v>733156</v>
      </c>
      <c r="P6" s="11"/>
      <c r="Q6" s="14">
        <f t="shared" si="3"/>
        <v>73414.02028277445</v>
      </c>
      <c r="R6" s="11"/>
      <c r="S6" s="45">
        <f t="shared" si="5"/>
        <v>73414</v>
      </c>
      <c r="T6" s="11"/>
      <c r="U6" s="15">
        <f t="shared" si="4"/>
        <v>806570</v>
      </c>
    </row>
    <row r="7" spans="1:21" ht="15">
      <c r="A7" s="20" t="s">
        <v>4</v>
      </c>
      <c r="C7" s="12">
        <v>504</v>
      </c>
      <c r="E7" s="12">
        <v>3575</v>
      </c>
      <c r="G7" s="12">
        <v>2813</v>
      </c>
      <c r="I7" s="12">
        <v>1950</v>
      </c>
      <c r="K7" s="51">
        <f t="shared" si="0"/>
        <v>8842</v>
      </c>
      <c r="L7" s="11"/>
      <c r="M7" s="13">
        <f t="shared" si="1"/>
        <v>326824.3565972853</v>
      </c>
      <c r="N7" s="11"/>
      <c r="O7" s="45">
        <f t="shared" si="2"/>
        <v>326824</v>
      </c>
      <c r="P7" s="11"/>
      <c r="Q7" s="14">
        <f t="shared" si="3"/>
        <v>32726.330594418538</v>
      </c>
      <c r="R7" s="11"/>
      <c r="S7" s="45">
        <f t="shared" si="5"/>
        <v>32726</v>
      </c>
      <c r="T7" s="11"/>
      <c r="U7" s="15">
        <f t="shared" si="4"/>
        <v>359550</v>
      </c>
    </row>
    <row r="8" spans="1:21" ht="15">
      <c r="A8" s="20" t="s">
        <v>5</v>
      </c>
      <c r="C8" s="12">
        <v>122</v>
      </c>
      <c r="E8" s="12">
        <v>991</v>
      </c>
      <c r="G8" s="12">
        <v>761</v>
      </c>
      <c r="I8" s="12">
        <v>526</v>
      </c>
      <c r="K8" s="51">
        <f t="shared" si="0"/>
        <v>2400</v>
      </c>
      <c r="L8" s="11"/>
      <c r="M8" s="13">
        <f t="shared" si="1"/>
        <v>88710.52429693336</v>
      </c>
      <c r="N8" s="11"/>
      <c r="O8" s="45">
        <f t="shared" si="2"/>
        <v>88711</v>
      </c>
      <c r="P8" s="11"/>
      <c r="Q8" s="14">
        <f t="shared" si="3"/>
        <v>8882.966910948257</v>
      </c>
      <c r="R8" s="11"/>
      <c r="S8" s="45">
        <f t="shared" si="5"/>
        <v>8883</v>
      </c>
      <c r="T8" s="11"/>
      <c r="U8" s="15">
        <f t="shared" si="4"/>
        <v>97594</v>
      </c>
    </row>
    <row r="9" spans="1:21" ht="15">
      <c r="A9" s="20" t="s">
        <v>6</v>
      </c>
      <c r="C9" s="12">
        <v>1050</v>
      </c>
      <c r="E9" s="12">
        <v>6160</v>
      </c>
      <c r="G9" s="12">
        <v>5537</v>
      </c>
      <c r="I9" s="12">
        <v>3385</v>
      </c>
      <c r="K9" s="51">
        <f t="shared" si="0"/>
        <v>16132</v>
      </c>
      <c r="L9" s="11"/>
      <c r="M9" s="13">
        <f t="shared" si="1"/>
        <v>596282.5741492204</v>
      </c>
      <c r="N9" s="11"/>
      <c r="O9" s="45">
        <f t="shared" si="2"/>
        <v>596283</v>
      </c>
      <c r="P9" s="11"/>
      <c r="Q9" s="14">
        <f t="shared" si="3"/>
        <v>59708.34258642387</v>
      </c>
      <c r="R9" s="11"/>
      <c r="S9" s="45">
        <f t="shared" si="5"/>
        <v>59708</v>
      </c>
      <c r="T9" s="11"/>
      <c r="U9" s="15">
        <f t="shared" si="4"/>
        <v>655991</v>
      </c>
    </row>
    <row r="10" spans="1:21" ht="15">
      <c r="A10" s="20" t="s">
        <v>7</v>
      </c>
      <c r="C10" s="12">
        <v>201</v>
      </c>
      <c r="E10" s="12">
        <v>1142</v>
      </c>
      <c r="G10" s="12">
        <v>1226</v>
      </c>
      <c r="I10" s="12">
        <v>720</v>
      </c>
      <c r="K10" s="51">
        <f t="shared" si="0"/>
        <v>3289</v>
      </c>
      <c r="L10" s="11"/>
      <c r="M10" s="13">
        <f t="shared" si="1"/>
        <v>121570.38100525575</v>
      </c>
      <c r="N10" s="11"/>
      <c r="O10" s="45">
        <f t="shared" si="2"/>
        <v>121570</v>
      </c>
      <c r="P10" s="11"/>
      <c r="Q10" s="14">
        <f t="shared" si="3"/>
        <v>12173.365904212007</v>
      </c>
      <c r="R10" s="11"/>
      <c r="S10" s="45">
        <f t="shared" si="5"/>
        <v>12173</v>
      </c>
      <c r="T10" s="11"/>
      <c r="U10" s="15">
        <f t="shared" si="4"/>
        <v>133743</v>
      </c>
    </row>
    <row r="11" spans="1:21" ht="15">
      <c r="A11" s="20" t="s">
        <v>8</v>
      </c>
      <c r="C11" s="12">
        <v>1280</v>
      </c>
      <c r="E11" s="12">
        <v>8385</v>
      </c>
      <c r="G11" s="12">
        <v>6843</v>
      </c>
      <c r="I11" s="12">
        <v>3139</v>
      </c>
      <c r="K11" s="51">
        <f t="shared" si="0"/>
        <v>19647</v>
      </c>
      <c r="L11" s="11"/>
      <c r="M11" s="13">
        <f t="shared" si="1"/>
        <v>726206.5295257707</v>
      </c>
      <c r="N11" s="11"/>
      <c r="O11" s="45">
        <f t="shared" si="2"/>
        <v>726207</v>
      </c>
      <c r="P11" s="11"/>
      <c r="Q11" s="14">
        <f t="shared" si="3"/>
        <v>72718.18787475016</v>
      </c>
      <c r="R11" s="11"/>
      <c r="S11" s="45">
        <f t="shared" si="5"/>
        <v>72718</v>
      </c>
      <c r="T11" s="11"/>
      <c r="U11" s="15">
        <f t="shared" si="4"/>
        <v>798925</v>
      </c>
    </row>
    <row r="12" spans="1:21" ht="15">
      <c r="A12" s="20" t="s">
        <v>9</v>
      </c>
      <c r="C12" s="12">
        <v>397</v>
      </c>
      <c r="E12" s="12">
        <v>1184</v>
      </c>
      <c r="G12" s="12">
        <v>910</v>
      </c>
      <c r="I12" s="12">
        <v>857</v>
      </c>
      <c r="K12" s="51">
        <f t="shared" si="0"/>
        <v>3348</v>
      </c>
      <c r="L12" s="11"/>
      <c r="M12" s="13">
        <f t="shared" si="1"/>
        <v>123751.18139422203</v>
      </c>
      <c r="N12" s="11"/>
      <c r="O12" s="45">
        <f t="shared" si="2"/>
        <v>123751</v>
      </c>
      <c r="P12" s="11"/>
      <c r="Q12" s="14">
        <f t="shared" si="3"/>
        <v>12391.738840772818</v>
      </c>
      <c r="R12" s="11"/>
      <c r="S12" s="45">
        <f t="shared" si="5"/>
        <v>12392</v>
      </c>
      <c r="T12" s="11"/>
      <c r="U12" s="15">
        <f t="shared" si="4"/>
        <v>136143</v>
      </c>
    </row>
    <row r="13" spans="1:21" ht="15">
      <c r="A13" s="20" t="s">
        <v>10</v>
      </c>
      <c r="C13" s="12">
        <v>57</v>
      </c>
      <c r="E13" s="12">
        <v>274</v>
      </c>
      <c r="G13" s="12">
        <v>385</v>
      </c>
      <c r="I13" s="12">
        <v>219</v>
      </c>
      <c r="K13" s="51">
        <f t="shared" si="0"/>
        <v>935</v>
      </c>
      <c r="L13" s="11"/>
      <c r="M13" s="13">
        <f t="shared" si="1"/>
        <v>34560.14175734695</v>
      </c>
      <c r="N13" s="11"/>
      <c r="O13" s="45">
        <f t="shared" si="2"/>
        <v>34560</v>
      </c>
      <c r="P13" s="11"/>
      <c r="Q13" s="14">
        <f t="shared" si="3"/>
        <v>3460.6558590569252</v>
      </c>
      <c r="R13" s="11"/>
      <c r="S13" s="45">
        <f t="shared" si="5"/>
        <v>3461</v>
      </c>
      <c r="T13" s="11"/>
      <c r="U13" s="15">
        <f t="shared" si="4"/>
        <v>38021</v>
      </c>
    </row>
    <row r="14" spans="1:21" ht="15">
      <c r="A14" s="20" t="s">
        <v>11</v>
      </c>
      <c r="C14" s="12">
        <v>746</v>
      </c>
      <c r="E14" s="12">
        <v>3641</v>
      </c>
      <c r="G14" s="12">
        <v>3132</v>
      </c>
      <c r="I14" s="12">
        <v>2142</v>
      </c>
      <c r="K14" s="51">
        <f t="shared" si="0"/>
        <v>9661</v>
      </c>
      <c r="L14" s="11"/>
      <c r="M14" s="13">
        <f t="shared" si="1"/>
        <v>357096.8230136138</v>
      </c>
      <c r="N14" s="11"/>
      <c r="O14" s="45">
        <f t="shared" si="2"/>
        <v>357097</v>
      </c>
      <c r="P14" s="11"/>
      <c r="Q14" s="14">
        <f t="shared" si="3"/>
        <v>35757.64305277963</v>
      </c>
      <c r="R14" s="11"/>
      <c r="S14" s="45">
        <f t="shared" si="5"/>
        <v>35758</v>
      </c>
      <c r="T14" s="11"/>
      <c r="U14" s="15">
        <f t="shared" si="4"/>
        <v>392855</v>
      </c>
    </row>
    <row r="15" spans="1:21" ht="15">
      <c r="A15" s="20" t="s">
        <v>12</v>
      </c>
      <c r="C15" s="12">
        <v>1104</v>
      </c>
      <c r="E15" s="12">
        <v>4325</v>
      </c>
      <c r="G15" s="12">
        <v>3707</v>
      </c>
      <c r="I15" s="12">
        <v>2816</v>
      </c>
      <c r="K15" s="51">
        <f t="shared" si="0"/>
        <v>11952</v>
      </c>
      <c r="L15" s="11"/>
      <c r="M15" s="13">
        <f t="shared" si="1"/>
        <v>441778.4109987281</v>
      </c>
      <c r="N15" s="11"/>
      <c r="O15" s="45">
        <f t="shared" si="2"/>
        <v>441778</v>
      </c>
      <c r="P15" s="11"/>
      <c r="Q15" s="14">
        <f t="shared" si="3"/>
        <v>44237.17521652232</v>
      </c>
      <c r="R15" s="11"/>
      <c r="S15" s="45">
        <f t="shared" si="5"/>
        <v>44237</v>
      </c>
      <c r="T15" s="11"/>
      <c r="U15" s="15">
        <f t="shared" si="4"/>
        <v>486015</v>
      </c>
    </row>
    <row r="16" spans="1:21" ht="15">
      <c r="A16" s="20" t="s">
        <v>13</v>
      </c>
      <c r="C16" s="12">
        <v>374</v>
      </c>
      <c r="E16" s="12">
        <v>1666</v>
      </c>
      <c r="G16" s="12">
        <v>1564</v>
      </c>
      <c r="I16" s="12">
        <v>845</v>
      </c>
      <c r="K16" s="51">
        <f t="shared" si="0"/>
        <v>4449</v>
      </c>
      <c r="L16" s="11"/>
      <c r="M16" s="13">
        <f t="shared" si="1"/>
        <v>164447.1344154402</v>
      </c>
      <c r="N16" s="11"/>
      <c r="O16" s="45">
        <f t="shared" si="2"/>
        <v>164447</v>
      </c>
      <c r="P16" s="11"/>
      <c r="Q16" s="14">
        <f t="shared" si="3"/>
        <v>16466.799911170332</v>
      </c>
      <c r="R16" s="11"/>
      <c r="S16" s="45">
        <f t="shared" si="5"/>
        <v>16467</v>
      </c>
      <c r="T16" s="11"/>
      <c r="U16" s="15">
        <f t="shared" si="4"/>
        <v>180914</v>
      </c>
    </row>
    <row r="17" spans="1:21" ht="15">
      <c r="A17" s="20" t="s">
        <v>14</v>
      </c>
      <c r="C17" s="12">
        <v>1288</v>
      </c>
      <c r="E17" s="12">
        <v>6948</v>
      </c>
      <c r="G17" s="12">
        <v>5784</v>
      </c>
      <c r="I17" s="12">
        <v>3846</v>
      </c>
      <c r="K17" s="51">
        <f t="shared" si="0"/>
        <v>17866</v>
      </c>
      <c r="L17" s="11"/>
      <c r="M17" s="13">
        <f t="shared" si="1"/>
        <v>660375.9279537548</v>
      </c>
      <c r="N17" s="11"/>
      <c r="O17" s="45">
        <f t="shared" si="2"/>
        <v>660376</v>
      </c>
      <c r="P17" s="11"/>
      <c r="Q17" s="14">
        <f t="shared" si="3"/>
        <v>66126.28617958399</v>
      </c>
      <c r="R17" s="11"/>
      <c r="S17" s="45">
        <f t="shared" si="5"/>
        <v>66126</v>
      </c>
      <c r="T17" s="11"/>
      <c r="U17" s="15">
        <f t="shared" si="4"/>
        <v>726502</v>
      </c>
    </row>
    <row r="18" spans="1:21" ht="15">
      <c r="A18" s="20" t="s">
        <v>15</v>
      </c>
      <c r="C18" s="12">
        <v>582</v>
      </c>
      <c r="E18" s="12">
        <v>2475</v>
      </c>
      <c r="G18" s="12">
        <v>2040</v>
      </c>
      <c r="I18" s="12">
        <v>1774</v>
      </c>
      <c r="K18" s="51">
        <f t="shared" si="0"/>
        <v>6871</v>
      </c>
      <c r="L18" s="11"/>
      <c r="M18" s="13">
        <f t="shared" si="1"/>
        <v>253970.8385184288</v>
      </c>
      <c r="N18" s="11"/>
      <c r="O18" s="45">
        <f t="shared" si="2"/>
        <v>253971</v>
      </c>
      <c r="P18" s="11"/>
      <c r="Q18" s="14">
        <f t="shared" si="3"/>
        <v>25431.19401880228</v>
      </c>
      <c r="R18" s="11"/>
      <c r="S18" s="45">
        <f t="shared" si="5"/>
        <v>25431</v>
      </c>
      <c r="T18" s="11"/>
      <c r="U18" s="15">
        <f t="shared" si="4"/>
        <v>279402</v>
      </c>
    </row>
    <row r="19" spans="1:21" ht="15">
      <c r="A19" s="20" t="s">
        <v>16</v>
      </c>
      <c r="C19" s="12">
        <v>164</v>
      </c>
      <c r="E19" s="12">
        <v>583</v>
      </c>
      <c r="G19" s="12">
        <v>480</v>
      </c>
      <c r="I19" s="12">
        <v>477</v>
      </c>
      <c r="K19" s="51">
        <f t="shared" si="0"/>
        <v>1704</v>
      </c>
      <c r="L19" s="11"/>
      <c r="M19" s="13">
        <f t="shared" si="1"/>
        <v>62984.472250822684</v>
      </c>
      <c r="N19" s="11"/>
      <c r="O19" s="45">
        <f t="shared" si="2"/>
        <v>62984</v>
      </c>
      <c r="P19" s="11"/>
      <c r="Q19" s="14">
        <f t="shared" si="3"/>
        <v>6306.906506773263</v>
      </c>
      <c r="R19" s="11"/>
      <c r="S19" s="45">
        <f t="shared" si="5"/>
        <v>6307</v>
      </c>
      <c r="T19" s="11"/>
      <c r="U19" s="15">
        <f t="shared" si="4"/>
        <v>69291</v>
      </c>
    </row>
    <row r="20" spans="1:21" ht="15">
      <c r="A20" s="20" t="s">
        <v>17</v>
      </c>
      <c r="C20" s="12">
        <v>673</v>
      </c>
      <c r="E20" s="12">
        <v>4290</v>
      </c>
      <c r="G20" s="12">
        <v>3438</v>
      </c>
      <c r="I20" s="12">
        <v>1566</v>
      </c>
      <c r="K20" s="51">
        <f t="shared" si="0"/>
        <v>9967</v>
      </c>
      <c r="L20" s="11"/>
      <c r="M20" s="13">
        <f t="shared" si="1"/>
        <v>368407.41486147285</v>
      </c>
      <c r="N20" s="11"/>
      <c r="O20" s="45">
        <f t="shared" si="2"/>
        <v>368407</v>
      </c>
      <c r="P20" s="11"/>
      <c r="Q20" s="14">
        <f t="shared" si="3"/>
        <v>36890.22133392553</v>
      </c>
      <c r="R20" s="11"/>
      <c r="S20" s="45">
        <f t="shared" si="5"/>
        <v>36890</v>
      </c>
      <c r="T20" s="11"/>
      <c r="U20" s="15">
        <f t="shared" si="4"/>
        <v>405297</v>
      </c>
    </row>
    <row r="21" spans="1:21" ht="15.75">
      <c r="A21" s="4" t="s">
        <v>32</v>
      </c>
      <c r="C21" s="17">
        <f>SUM(C3:C20)</f>
        <v>10815</v>
      </c>
      <c r="E21" s="17">
        <f>SUM(E3:E20)</f>
        <v>57569</v>
      </c>
      <c r="G21" s="17">
        <f>SUM(G3:G20)</f>
        <v>49222</v>
      </c>
      <c r="I21" s="17">
        <f>SUM(I3:I20)</f>
        <v>30993</v>
      </c>
      <c r="J21" s="29"/>
      <c r="K21" s="52">
        <f>SUM(K3:K20)</f>
        <v>148599</v>
      </c>
      <c r="L21" s="11"/>
      <c r="M21" s="18">
        <f>SUM(M3:M20)</f>
        <v>5492623.000000001</v>
      </c>
      <c r="N21" s="11"/>
      <c r="O21" s="46">
        <f>SUM(O3:O20)</f>
        <v>5492623</v>
      </c>
      <c r="P21" s="11"/>
      <c r="Q21" s="18">
        <f>SUM(Q3:Q20)</f>
        <v>549999.9999999999</v>
      </c>
      <c r="R21" s="11"/>
      <c r="S21" s="46">
        <f>SUM(S3:S20)</f>
        <v>550000</v>
      </c>
      <c r="T21" s="11"/>
      <c r="U21" s="19">
        <f>SUM(U3:U20)</f>
        <v>6042623</v>
      </c>
    </row>
    <row r="23" spans="1:19" s="21" customFormat="1" ht="15">
      <c r="A23" s="43"/>
      <c r="B23" s="26"/>
      <c r="C23" s="28"/>
      <c r="D23" s="26"/>
      <c r="E23" s="28"/>
      <c r="F23" s="26"/>
      <c r="G23" s="28"/>
      <c r="H23" s="26"/>
      <c r="I23" s="28"/>
      <c r="J23" s="28"/>
      <c r="K23" s="53"/>
      <c r="O23" s="47"/>
      <c r="S23" s="47" t="s">
        <v>34</v>
      </c>
    </row>
    <row r="24" ht="15">
      <c r="S24" s="48" t="s">
        <v>26</v>
      </c>
    </row>
    <row r="26" ht="15">
      <c r="M26" s="9">
        <f>6042623-550000</f>
        <v>5492623</v>
      </c>
    </row>
  </sheetData>
  <printOptions horizontalCentered="1"/>
  <pageMargins left="0.25" right="0.25" top="1.23" bottom="0.61" header="0.5118110236220472" footer="0.5118110236220472"/>
  <pageSetup horizontalDpi="600" verticalDpi="600" orientation="landscape" paperSize="9" r:id="rId1"/>
  <headerFooter alignWithMargins="0">
    <oddHeader>&amp;C&amp;"Arial,Grassetto Corsivo\&amp;12
ANNO FIN. 2003 - DIRETTIVA 48 DEL 8/5/2003 PUNTO 4 bb
PIANO DI RIPARTO FONDI A FAVORE ALUNNI IN SITUAZIONE DI HANDICAP E  PER FORMAZIONE PERSONALE DOCENTE
&amp;R&amp;"Arial,Grassetto Corsivo\&amp;16ALL.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maria.prossomariti</cp:lastModifiedBy>
  <cp:lastPrinted>2003-11-10T09:27:00Z</cp:lastPrinted>
  <dcterms:created xsi:type="dcterms:W3CDTF">2003-10-30T10:01:38Z</dcterms:created>
  <dcterms:modified xsi:type="dcterms:W3CDTF">2003-11-10T09:27:32Z</dcterms:modified>
  <cp:category/>
  <cp:version/>
  <cp:contentType/>
  <cp:contentStatus/>
</cp:coreProperties>
</file>